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eehan\Desktop\"/>
    </mc:Choice>
  </mc:AlternateContent>
  <xr:revisionPtr revIDLastSave="0" documentId="13_ncr:1_{5442BC27-CDE3-4266-8578-56B0820F708A}" xr6:coauthVersionLast="45" xr6:coauthVersionMax="45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DAC to share" sheetId="11" state="hidden" r:id="rId1"/>
    <sheet name="DAC to SCom" sheetId="13" r:id="rId2"/>
    <sheet name="DAC Summary" sheetId="12" r:id="rId3"/>
  </sheets>
  <definedNames>
    <definedName name="_xlnm.Print_Area" localSheetId="2">'DAC Summary'!$A$1:$D$92</definedName>
    <definedName name="_xlnm.Print_Area" localSheetId="1">'DAC to SCom'!$A$1:$H$54</definedName>
    <definedName name="_xlnm.Print_Titles" localSheetId="1">'DAC to SCom'!$1:$1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3" l="1"/>
  <c r="F53" i="13"/>
  <c r="C53" i="13" l="1"/>
  <c r="F54" i="13"/>
  <c r="G20" i="13"/>
  <c r="E20" i="13"/>
  <c r="D20" i="13"/>
  <c r="C20" i="13"/>
  <c r="G53" i="13"/>
  <c r="E53" i="13"/>
  <c r="D53" i="13"/>
  <c r="C54" i="13" l="1"/>
  <c r="E54" i="13"/>
  <c r="D54" i="13"/>
  <c r="G54" i="13"/>
  <c r="J54" i="11"/>
  <c r="J34" i="11"/>
  <c r="G53" i="11"/>
  <c r="F53" i="11"/>
  <c r="H53" i="11"/>
  <c r="I53" i="11"/>
  <c r="J53" i="11"/>
  <c r="I54" i="11"/>
  <c r="I34" i="11"/>
  <c r="H34" i="11"/>
  <c r="G34" i="11"/>
  <c r="F34" i="11"/>
  <c r="F54" i="11" l="1"/>
  <c r="H54" i="11"/>
  <c r="G54" i="11"/>
</calcChain>
</file>

<file path=xl/sharedStrings.xml><?xml version="1.0" encoding="utf-8"?>
<sst xmlns="http://schemas.openxmlformats.org/spreadsheetml/2006/main" count="570" uniqueCount="71">
  <si>
    <t>NOx REDUCTION (annual-tons)</t>
  </si>
  <si>
    <t>ROG REDUCTION (annual-tons)</t>
  </si>
  <si>
    <t>PM REDUCTION (annual-tons)</t>
  </si>
  <si>
    <t>PROJECT LIFE (years)</t>
  </si>
  <si>
    <t>EQUIPMENT IN SB 535</t>
  </si>
  <si>
    <t>Yes</t>
  </si>
  <si>
    <t>Portside?</t>
  </si>
  <si>
    <t>Y</t>
  </si>
  <si>
    <t>N</t>
  </si>
  <si>
    <t>Non-Portside</t>
  </si>
  <si>
    <t>Total</t>
  </si>
  <si>
    <t>El Cajon?</t>
  </si>
  <si>
    <t>San Ysidro?</t>
  </si>
  <si>
    <t>San Diego?</t>
  </si>
  <si>
    <t>Project Type</t>
  </si>
  <si>
    <t>Truck</t>
  </si>
  <si>
    <t>Off-road</t>
  </si>
  <si>
    <t>School Bus</t>
  </si>
  <si>
    <t>Infrastructure</t>
  </si>
  <si>
    <t>Harbor Craft</t>
  </si>
  <si>
    <t>Portside</t>
  </si>
  <si>
    <t>Outside Portside</t>
  </si>
  <si>
    <t>Number of Projects</t>
  </si>
  <si>
    <t>Proposed Funding Total</t>
  </si>
  <si>
    <t>NOx Emission Reductions</t>
  </si>
  <si>
    <t>ROG Emission Reductions</t>
  </si>
  <si>
    <t>PM Emission Reductions</t>
  </si>
  <si>
    <t>Average Cost Effectiveness</t>
  </si>
  <si>
    <t>Minimum Cost Effectiveness</t>
  </si>
  <si>
    <t>Maximum Cost Effectiveness</t>
  </si>
  <si>
    <t>$52,993/Ton</t>
  </si>
  <si>
    <t>$3,139/Ton</t>
  </si>
  <si>
    <t>$276,229/Ton</t>
  </si>
  <si>
    <t>$30,465/Ton</t>
  </si>
  <si>
    <t>$9,248/Ton</t>
  </si>
  <si>
    <t>$49,320/Ton</t>
  </si>
  <si>
    <t>$45,898/Ton</t>
  </si>
  <si>
    <t>Trucks</t>
  </si>
  <si>
    <t>School Buses</t>
  </si>
  <si>
    <t>Harborcraft</t>
  </si>
  <si>
    <t>Nitrogen Oxides Reductions (lifetime-tons)</t>
  </si>
  <si>
    <t>Reactive Organic Gas Reductions (lifetime-tons)</t>
  </si>
  <si>
    <t>Particulate Matter Reductions (lifetime-tons)</t>
  </si>
  <si>
    <t>Cost Effectiveness ($/ton)</t>
  </si>
  <si>
    <t>Maximum Grant Amount</t>
  </si>
  <si>
    <t>Diesel Truck</t>
  </si>
  <si>
    <t>Natural Gas Truck</t>
  </si>
  <si>
    <t>N/A</t>
  </si>
  <si>
    <t>Particulate Matter (PM10) Reductions (lifetime-tons)</t>
  </si>
  <si>
    <t>DRAFT AB617 Project Allocation Summary</t>
  </si>
  <si>
    <t>DRAFT AB617 Project Types</t>
  </si>
  <si>
    <t>Page 2/2</t>
  </si>
  <si>
    <t>Page 1/2</t>
  </si>
  <si>
    <t>Existing Equipment</t>
  </si>
  <si>
    <t>New Equipment</t>
  </si>
  <si>
    <t>On-Road Diesel</t>
  </si>
  <si>
    <t>Off-Road Diesel</t>
  </si>
  <si>
    <t>On-Road Clean Diesel</t>
  </si>
  <si>
    <t>Off-Road Clean Diesel</t>
  </si>
  <si>
    <t>On-Road Diesel School Bus</t>
  </si>
  <si>
    <t>On-Road Electric School Bus</t>
  </si>
  <si>
    <t>On-Road Natural Gas Truck</t>
  </si>
  <si>
    <t>On-Road Clean Natural Gas Truck</t>
  </si>
  <si>
    <t>Marine Vessel Diesel</t>
  </si>
  <si>
    <t>Marine Vessel Clean Diesel</t>
  </si>
  <si>
    <t>Marine Vessel Electric</t>
  </si>
  <si>
    <t>Marine Diesel Emissions</t>
  </si>
  <si>
    <t>Off-Road Electric</t>
  </si>
  <si>
    <t>On-Road Diesel Truck</t>
  </si>
  <si>
    <t>On-Road Electric Truck</t>
  </si>
  <si>
    <t>Marine Emission Capture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</si>
</sst>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6" formatCode="0.000"/>
    <numFmt numFmtId="167" formatCode="0.0"/>
    <numFmt numFmtId="168" formatCode="&quot;$&quot;#,##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/>
    <xf numFmtId="2" fontId="3" fillId="0" borderId="1" xfId="0" applyNumberFormat="1" applyFont="1" applyFill="1" applyBorder="1" applyAlignment="1">
      <alignment vertical="top" wrapText="1" readingOrder="1"/>
    </xf>
    <xf numFmtId="0" fontId="1" fillId="3" borderId="0" xfId="0" applyFont="1" applyFill="1" applyBorder="1"/>
    <xf numFmtId="0" fontId="1" fillId="4" borderId="0" xfId="0" applyFont="1" applyFill="1" applyBorder="1"/>
    <xf numFmtId="166" fontId="3" fillId="0" borderId="1" xfId="0" applyNumberFormat="1" applyFont="1" applyFill="1" applyBorder="1" applyAlignment="1">
      <alignment vertical="top" wrapText="1" readingOrder="1"/>
    </xf>
    <xf numFmtId="1" fontId="3" fillId="0" borderId="1" xfId="0" applyNumberFormat="1" applyFont="1" applyFill="1" applyBorder="1" applyAlignment="1">
      <alignment vertical="top" wrapText="1" readingOrder="1"/>
    </xf>
    <xf numFmtId="167" fontId="1" fillId="0" borderId="0" xfId="0" applyNumberFormat="1" applyFont="1" applyFill="1" applyBorder="1"/>
    <xf numFmtId="3" fontId="1" fillId="0" borderId="0" xfId="0" quotePrefix="1" applyNumberFormat="1" applyFont="1" applyFill="1" applyBorder="1" applyAlignment="1">
      <alignment horizontal="right"/>
    </xf>
    <xf numFmtId="0" fontId="1" fillId="0" borderId="0" xfId="0" quotePrefix="1" applyFont="1" applyFill="1" applyBorder="1" applyAlignment="1">
      <alignment horizontal="right"/>
    </xf>
    <xf numFmtId="168" fontId="1" fillId="0" borderId="0" xfId="1" applyNumberFormat="1" applyFont="1" applyFill="1" applyBorder="1"/>
    <xf numFmtId="0" fontId="5" fillId="0" borderId="0" xfId="0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vertical="top" wrapText="1" readingOrder="1"/>
    </xf>
    <xf numFmtId="166" fontId="1" fillId="0" borderId="0" xfId="0" applyNumberFormat="1" applyFont="1" applyFill="1" applyBorder="1"/>
    <xf numFmtId="2" fontId="2" fillId="0" borderId="1" xfId="0" applyNumberFormat="1" applyFont="1" applyFill="1" applyBorder="1" applyAlignment="1">
      <alignment vertical="top" wrapText="1" readingOrder="1"/>
    </xf>
    <xf numFmtId="2" fontId="1" fillId="0" borderId="0" xfId="0" applyNumberFormat="1" applyFont="1" applyFill="1" applyBorder="1"/>
    <xf numFmtId="168" fontId="2" fillId="0" borderId="1" xfId="0" applyNumberFormat="1" applyFont="1" applyFill="1" applyBorder="1" applyAlignment="1">
      <alignment vertical="top" wrapText="1" readingOrder="1"/>
    </xf>
    <xf numFmtId="168" fontId="3" fillId="0" borderId="1" xfId="0" applyNumberFormat="1" applyFont="1" applyFill="1" applyBorder="1" applyAlignment="1">
      <alignment vertical="top" wrapText="1" readingOrder="1"/>
    </xf>
    <xf numFmtId="168" fontId="3" fillId="0" borderId="1" xfId="1" applyNumberFormat="1" applyFont="1" applyFill="1" applyBorder="1" applyAlignment="1">
      <alignment vertical="top" wrapText="1" readingOrder="1"/>
    </xf>
    <xf numFmtId="168" fontId="1" fillId="0" borderId="0" xfId="0" applyNumberFormat="1" applyFont="1" applyFill="1" applyBorder="1"/>
    <xf numFmtId="0" fontId="5" fillId="2" borderId="0" xfId="0" applyFont="1" applyFill="1" applyBorder="1"/>
    <xf numFmtId="0" fontId="7" fillId="2" borderId="1" xfId="0" applyNumberFormat="1" applyFont="1" applyFill="1" applyBorder="1" applyAlignment="1">
      <alignment vertical="top" wrapText="1" readingOrder="1"/>
    </xf>
    <xf numFmtId="2" fontId="7" fillId="2" borderId="1" xfId="0" applyNumberFormat="1" applyFont="1" applyFill="1" applyBorder="1" applyAlignment="1">
      <alignment vertical="top" wrapText="1" readingOrder="1"/>
    </xf>
    <xf numFmtId="166" fontId="7" fillId="2" borderId="1" xfId="0" applyNumberFormat="1" applyFont="1" applyFill="1" applyBorder="1" applyAlignment="1">
      <alignment vertical="top" wrapText="1" readingOrder="1"/>
    </xf>
    <xf numFmtId="168" fontId="7" fillId="2" borderId="1" xfId="0" applyNumberFormat="1" applyFont="1" applyFill="1" applyBorder="1" applyAlignment="1">
      <alignment vertical="top" wrapText="1" readingOrder="1"/>
    </xf>
    <xf numFmtId="0" fontId="5" fillId="3" borderId="0" xfId="0" applyFont="1" applyFill="1" applyBorder="1"/>
    <xf numFmtId="2" fontId="5" fillId="3" borderId="0" xfId="0" applyNumberFormat="1" applyFont="1" applyFill="1" applyBorder="1"/>
    <xf numFmtId="166" fontId="5" fillId="3" borderId="0" xfId="0" applyNumberFormat="1" applyFont="1" applyFill="1" applyBorder="1"/>
    <xf numFmtId="168" fontId="5" fillId="3" borderId="0" xfId="1" applyNumberFormat="1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/>
    <xf numFmtId="166" fontId="5" fillId="4" borderId="0" xfId="0" applyNumberFormat="1" applyFont="1" applyFill="1" applyBorder="1"/>
    <xf numFmtId="168" fontId="5" fillId="4" borderId="0" xfId="1" applyNumberFormat="1" applyFont="1" applyFill="1" applyBorder="1"/>
    <xf numFmtId="168" fontId="2" fillId="0" borderId="1" xfId="1" applyNumberFormat="1" applyFont="1" applyFill="1" applyBorder="1" applyAlignment="1">
      <alignment vertical="top" wrapText="1" readingOrder="1"/>
    </xf>
    <xf numFmtId="168" fontId="7" fillId="2" borderId="1" xfId="1" applyNumberFormat="1" applyFont="1" applyFill="1" applyBorder="1" applyAlignment="1">
      <alignment vertical="top" wrapText="1" readingOrder="1"/>
    </xf>
    <xf numFmtId="168" fontId="3" fillId="0" borderId="1" xfId="1" applyNumberFormat="1" applyFont="1" applyFill="1" applyBorder="1" applyAlignment="1">
      <alignment horizontal="right" vertical="top" wrapText="1" readingOrder="1"/>
    </xf>
    <xf numFmtId="2" fontId="9" fillId="0" borderId="1" xfId="0" applyNumberFormat="1" applyFont="1" applyFill="1" applyBorder="1" applyAlignment="1">
      <alignment vertical="top" wrapText="1" readingOrder="1"/>
    </xf>
    <xf numFmtId="166" fontId="9" fillId="0" borderId="1" xfId="0" applyNumberFormat="1" applyFont="1" applyFill="1" applyBorder="1" applyAlignment="1">
      <alignment vertical="top" wrapText="1" readingOrder="1"/>
    </xf>
    <xf numFmtId="168" fontId="9" fillId="0" borderId="1" xfId="1" applyNumberFormat="1" applyFont="1" applyFill="1" applyBorder="1" applyAlignment="1">
      <alignment vertical="top" wrapText="1" readingOrder="1"/>
    </xf>
    <xf numFmtId="168" fontId="9" fillId="0" borderId="1" xfId="0" applyNumberFormat="1" applyFont="1" applyFill="1" applyBorder="1" applyAlignment="1">
      <alignment vertical="top" wrapText="1" readingOrder="1"/>
    </xf>
    <xf numFmtId="168" fontId="9" fillId="0" borderId="1" xfId="1" applyNumberFormat="1" applyFont="1" applyFill="1" applyBorder="1" applyAlignment="1">
      <alignment horizontal="right" vertical="top" wrapText="1" readingOrder="1"/>
    </xf>
    <xf numFmtId="2" fontId="8" fillId="2" borderId="1" xfId="0" applyNumberFormat="1" applyFont="1" applyFill="1" applyBorder="1" applyAlignment="1">
      <alignment vertical="top" wrapText="1" readingOrder="1"/>
    </xf>
    <xf numFmtId="166" fontId="8" fillId="2" borderId="1" xfId="0" applyNumberFormat="1" applyFont="1" applyFill="1" applyBorder="1" applyAlignment="1">
      <alignment vertical="top" wrapText="1" readingOrder="1"/>
    </xf>
    <xf numFmtId="168" fontId="8" fillId="2" borderId="1" xfId="1" applyNumberFormat="1" applyFont="1" applyFill="1" applyBorder="1" applyAlignment="1">
      <alignment vertical="top" wrapText="1" readingOrder="1"/>
    </xf>
    <xf numFmtId="168" fontId="8" fillId="2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2" fontId="8" fillId="0" borderId="1" xfId="0" applyNumberFormat="1" applyFont="1" applyFill="1" applyBorder="1" applyAlignment="1">
      <alignment horizontal="center" vertical="center" wrapText="1" readingOrder="1"/>
    </xf>
    <xf numFmtId="166" fontId="8" fillId="0" borderId="1" xfId="0" applyNumberFormat="1" applyFont="1" applyFill="1" applyBorder="1" applyAlignment="1">
      <alignment horizontal="center" vertical="center" wrapText="1" readingOrder="1"/>
    </xf>
    <xf numFmtId="168" fontId="8" fillId="0" borderId="1" xfId="1" applyNumberFormat="1" applyFont="1" applyFill="1" applyBorder="1" applyAlignment="1">
      <alignment horizontal="center" vertical="center" wrapText="1" readingOrder="1"/>
    </xf>
    <xf numFmtId="168" fontId="8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 vertical="top"/>
    </xf>
    <xf numFmtId="0" fontId="6" fillId="4" borderId="0" xfId="0" applyFont="1" applyFill="1" applyBorder="1" applyAlignment="1">
      <alignment horizontal="right" vertical="top"/>
    </xf>
    <xf numFmtId="0" fontId="11" fillId="3" borderId="0" xfId="0" applyFont="1" applyFill="1" applyBorder="1"/>
    <xf numFmtId="0" fontId="11" fillId="2" borderId="0" xfId="0" applyFont="1" applyFill="1" applyBorder="1"/>
    <xf numFmtId="0" fontId="11" fillId="4" borderId="0" xfId="0" applyFont="1" applyFill="1" applyBorder="1"/>
    <xf numFmtId="0" fontId="0" fillId="0" borderId="1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Outside</a:t>
            </a:r>
            <a:r>
              <a:rPr lang="en-US" baseline="0"/>
              <a:t> Portside Projects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27-47E2-BEEC-59EED40E2A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27-47E2-BEEC-59EED40E2A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27-47E2-BEEC-59EED40E2A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27-47E2-BEEC-59EED40E2A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27-47E2-BEEC-59EED40E2A67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27-47E2-BEEC-59EED40E2A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'DAC Summary'!$A$50:$A$54</c:f>
              <c:strCache>
                <c:ptCount val="5"/>
                <c:pt idx="0">
                  <c:v>Trucks</c:v>
                </c:pt>
                <c:pt idx="1">
                  <c:v>Off-road</c:v>
                </c:pt>
                <c:pt idx="2">
                  <c:v>School Buses</c:v>
                </c:pt>
                <c:pt idx="3">
                  <c:v>Infrastructure</c:v>
                </c:pt>
                <c:pt idx="4">
                  <c:v>Harborcraft</c:v>
                </c:pt>
              </c:strCache>
            </c:strRef>
          </c:cat>
          <c:val>
            <c:numRef>
              <c:f>'DAC Summary'!$C$50:$C$54</c:f>
              <c:numCache>
                <c:formatCode>General</c:formatCode>
                <c:ptCount val="5"/>
                <c:pt idx="0">
                  <c:v>20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1-42D6-AE77-84B8D8C1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Portside Projects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0B-4E38-B396-BBA666B7D3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0B-4E38-B396-BBA666B7D3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0B-4E38-B396-BBA666B7D3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0B-4E38-B396-BBA666B7D3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0B-4E38-B396-BBA666B7D32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0B-4E38-B396-BBA666B7D3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'DAC Summary'!$A$50:$A$54</c:f>
              <c:strCache>
                <c:ptCount val="5"/>
                <c:pt idx="0">
                  <c:v>Trucks</c:v>
                </c:pt>
                <c:pt idx="1">
                  <c:v>Off-road</c:v>
                </c:pt>
                <c:pt idx="2">
                  <c:v>School Buses</c:v>
                </c:pt>
                <c:pt idx="3">
                  <c:v>Infrastructure</c:v>
                </c:pt>
                <c:pt idx="4">
                  <c:v>Harborcraft</c:v>
                </c:pt>
              </c:strCache>
            </c:strRef>
          </c:cat>
          <c:val>
            <c:numRef>
              <c:f>'DAC Summary'!$B$50:$B$54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0B-4E38-B396-BBA666B7D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Projects</a:t>
            </a:r>
          </a:p>
        </c:rich>
      </c:tx>
      <c:layout>
        <c:manualLayout>
          <c:xMode val="edge"/>
          <c:yMode val="edge"/>
          <c:x val="0.3310137795275591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51-4C4E-A76D-34C8A0745D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51-4C4E-A76D-34C8A0745D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'DAC Summary'!$B$2:$C$2</c:f>
              <c:strCache>
                <c:ptCount val="2"/>
                <c:pt idx="0">
                  <c:v>Portside</c:v>
                </c:pt>
                <c:pt idx="1">
                  <c:v>Outside Portside</c:v>
                </c:pt>
              </c:strCache>
            </c:strRef>
          </c:cat>
          <c:val>
            <c:numRef>
              <c:f>'DAC Summary'!$B$3:$C$3</c:f>
              <c:numCache>
                <c:formatCode>General</c:formatCode>
                <c:ptCount val="2"/>
                <c:pt idx="0">
                  <c:v>18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9-4A65-A947-D632EB818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 Funding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8C-442B-A343-23D29C71D8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8C-442B-A343-23D29C71D8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'DAC Summary'!$O$4:$P$4</c:f>
              <c:strCache>
                <c:ptCount val="2"/>
                <c:pt idx="0">
                  <c:v>Portside</c:v>
                </c:pt>
                <c:pt idx="1">
                  <c:v>Outside Portside</c:v>
                </c:pt>
              </c:strCache>
            </c:strRef>
          </c:cat>
          <c:val>
            <c:numRef>
              <c:f>'DAC Summary'!$O$5:$P$5</c:f>
              <c:numCache>
                <c:formatCode>"$"#,##0</c:formatCode>
                <c:ptCount val="2"/>
                <c:pt idx="0">
                  <c:v>13282712</c:v>
                </c:pt>
                <c:pt idx="1">
                  <c:v>3886253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F-4635-BABE-D4D457DB4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395287</xdr:colOff>
      <xdr:row>74</xdr:row>
      <xdr:rowOff>23812</xdr:rowOff>
    </xdr:from>
    <xdr:to>
      <xdr:col>3</xdr:col>
      <xdr:colOff>585787</xdr:colOff>
      <xdr:row>88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3DFB60-86D2-4274-89CE-DE066B009F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58</xdr:row>
      <xdr:rowOff>28575</xdr:rowOff>
    </xdr:from>
    <xdr:to>
      <xdr:col>3</xdr:col>
      <xdr:colOff>552450</xdr:colOff>
      <xdr:row>72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C4D66BE-04B2-4C28-8334-3AF04D2C0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514350</xdr:colOff>
      <xdr:row>12</xdr:row>
      <xdr:rowOff>19050</xdr:rowOff>
    </xdr:from>
    <xdr:to>
      <xdr:col>3</xdr:col>
      <xdr:colOff>704850</xdr:colOff>
      <xdr:row>26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DFA254-A7C4-4FBE-93B3-6FC342E73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514348</xdr:colOff>
      <xdr:row>27</xdr:row>
      <xdr:rowOff>33337</xdr:rowOff>
    </xdr:from>
    <xdr:to>
      <xdr:col>3</xdr:col>
      <xdr:colOff>704848</xdr:colOff>
      <xdr:row>41</xdr:row>
      <xdr:rowOff>109537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C559C92-6500-4DED-A7CD-34F2C76E2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52E0-C586-4AE2-AB00-F626C4567F7F}">
  <dimension ref="A1:Q54"/>
  <sheetViews>
    <sheetView workbookViewId="0">
      <selection activeCell="A3" sqref="A3"/>
    </sheetView>
  </sheetViews>
  <sheetFormatPr defaultRowHeight="14.5" x14ac:dyDescent="0.35"/>
  <cols>
    <col min="1" max="1" width="13.26953125" bestFit="1" customWidth="1"/>
    <col min="2" max="5" width="9.1796875" customWidth="1"/>
    <col min="6" max="6" width="15.7265625" customWidth="1"/>
    <col min="7" max="7" width="16.81640625" style="19" customWidth="1"/>
    <col min="8" max="8" width="16.81640625" style="17" customWidth="1"/>
    <col min="9" max="9" width="18.1796875" style="14" customWidth="1"/>
    <col min="10" max="10" width="15.26953125" style="23" bestFit="1" customWidth="1"/>
    <col min="11" max="11" width="0" hidden="1" customWidth="1"/>
    <col min="13" max="13" width="9.1796875" customWidth="1"/>
    <col min="14" max="17" width="9.1796875" hidden="1" customWidth="1"/>
  </cols>
  <sheetData>
    <row r="1" spans="1:17" ht="58.5" customHeight="1" x14ac:dyDescent="0.35">
      <c r="A1" s="4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40</v>
      </c>
      <c r="G1" s="18" t="s">
        <v>41</v>
      </c>
      <c r="H1" s="16" t="s">
        <v>42</v>
      </c>
      <c r="I1" s="37" t="s">
        <v>43</v>
      </c>
      <c r="J1" s="20" t="s">
        <v>44</v>
      </c>
      <c r="K1" s="1" t="s">
        <v>4</v>
      </c>
      <c r="L1" s="4" t="s">
        <v>6</v>
      </c>
      <c r="M1" s="4"/>
      <c r="N1" s="4" t="s">
        <v>11</v>
      </c>
      <c r="O1" s="4" t="s">
        <v>12</v>
      </c>
      <c r="P1" s="4" t="s">
        <v>13</v>
      </c>
      <c r="Q1" s="5" t="s">
        <v>14</v>
      </c>
    </row>
    <row r="2" spans="1:17" x14ac:dyDescent="0.35">
      <c r="A2" s="5" t="s">
        <v>45</v>
      </c>
      <c r="B2" s="2">
        <v>0.05</v>
      </c>
      <c r="C2" s="2">
        <v>0</v>
      </c>
      <c r="D2" s="2">
        <v>0</v>
      </c>
      <c r="E2" s="2">
        <v>5</v>
      </c>
      <c r="F2" s="6">
        <v>0.25</v>
      </c>
      <c r="G2" s="6">
        <v>0</v>
      </c>
      <c r="H2" s="9">
        <v>0</v>
      </c>
      <c r="I2" s="22">
        <v>29999.61</v>
      </c>
      <c r="J2" s="21">
        <v>12400</v>
      </c>
      <c r="K2" s="2" t="s">
        <v>5</v>
      </c>
      <c r="L2" t="s">
        <v>8</v>
      </c>
      <c r="N2" s="5" t="s">
        <v>8</v>
      </c>
      <c r="O2" s="5" t="s">
        <v>8</v>
      </c>
      <c r="P2" s="5" t="s">
        <v>7</v>
      </c>
      <c r="Q2" s="5" t="s">
        <v>15</v>
      </c>
    </row>
    <row r="3" spans="1:17" x14ac:dyDescent="0.35">
      <c r="A3" s="5" t="s">
        <v>45</v>
      </c>
      <c r="B3" s="2">
        <v>0.08</v>
      </c>
      <c r="C3" s="2">
        <v>0</v>
      </c>
      <c r="D3" s="2">
        <v>2E-3</v>
      </c>
      <c r="E3" s="2">
        <v>5</v>
      </c>
      <c r="F3" s="6">
        <v>0.4</v>
      </c>
      <c r="G3" s="6">
        <v>0</v>
      </c>
      <c r="H3" s="9">
        <v>0.01</v>
      </c>
      <c r="I3" s="22">
        <v>29999.759999999998</v>
      </c>
      <c r="J3" s="21">
        <v>19141</v>
      </c>
      <c r="K3" s="2" t="s">
        <v>5</v>
      </c>
      <c r="L3" t="s">
        <v>8</v>
      </c>
      <c r="N3" s="5" t="s">
        <v>8</v>
      </c>
      <c r="O3" s="5" t="s">
        <v>8</v>
      </c>
      <c r="P3" s="5" t="s">
        <v>7</v>
      </c>
      <c r="Q3" s="5" t="s">
        <v>15</v>
      </c>
    </row>
    <row r="4" spans="1:17" x14ac:dyDescent="0.35">
      <c r="A4" s="5" t="s">
        <v>45</v>
      </c>
      <c r="B4" s="2">
        <v>0.15</v>
      </c>
      <c r="C4" s="2">
        <v>0.01</v>
      </c>
      <c r="D4" s="2">
        <v>1E-3</v>
      </c>
      <c r="E4" s="2">
        <v>5</v>
      </c>
      <c r="F4" s="6">
        <v>0.75</v>
      </c>
      <c r="G4" s="6">
        <v>0.05</v>
      </c>
      <c r="H4" s="9">
        <v>5.0000000000000001E-3</v>
      </c>
      <c r="I4" s="22">
        <v>29999</v>
      </c>
      <c r="J4" s="21">
        <v>25591</v>
      </c>
      <c r="K4" s="2" t="s">
        <v>5</v>
      </c>
      <c r="L4" t="s">
        <v>8</v>
      </c>
      <c r="N4" s="5" t="s">
        <v>8</v>
      </c>
      <c r="O4" s="5" t="s">
        <v>8</v>
      </c>
      <c r="P4" s="5" t="s">
        <v>7</v>
      </c>
      <c r="Q4" s="5" t="s">
        <v>15</v>
      </c>
    </row>
    <row r="5" spans="1:17" x14ac:dyDescent="0.35">
      <c r="A5" s="5" t="s">
        <v>16</v>
      </c>
      <c r="B5" s="2">
        <v>0.24</v>
      </c>
      <c r="C5" s="2">
        <v>0.04</v>
      </c>
      <c r="D5" s="2">
        <v>2.9000000000000001E-2</v>
      </c>
      <c r="E5" s="10">
        <v>10</v>
      </c>
      <c r="F5" s="6">
        <v>2.4</v>
      </c>
      <c r="G5" s="6">
        <v>0.4</v>
      </c>
      <c r="H5" s="9">
        <v>0.28999999999999998</v>
      </c>
      <c r="I5" s="22">
        <v>17284.87</v>
      </c>
      <c r="J5" s="21">
        <v>138233</v>
      </c>
      <c r="K5" s="2" t="s">
        <v>5</v>
      </c>
      <c r="L5" t="s">
        <v>8</v>
      </c>
      <c r="N5" s="5" t="s">
        <v>8</v>
      </c>
      <c r="O5" s="5" t="s">
        <v>7</v>
      </c>
      <c r="P5" s="5" t="s">
        <v>8</v>
      </c>
      <c r="Q5" s="5" t="s">
        <v>16</v>
      </c>
    </row>
    <row r="6" spans="1:17" x14ac:dyDescent="0.35">
      <c r="A6" s="5" t="s">
        <v>16</v>
      </c>
      <c r="B6" s="2">
        <v>0.06</v>
      </c>
      <c r="C6" s="2">
        <v>0.01</v>
      </c>
      <c r="D6" s="2">
        <v>5.0000000000000001E-3</v>
      </c>
      <c r="E6" s="2">
        <v>10</v>
      </c>
      <c r="F6" s="6">
        <v>0.6</v>
      </c>
      <c r="G6" s="6">
        <v>0.1</v>
      </c>
      <c r="H6" s="9">
        <v>0.05</v>
      </c>
      <c r="I6" s="22">
        <v>26887.49</v>
      </c>
      <c r="J6" s="21">
        <v>42382</v>
      </c>
      <c r="K6" s="2" t="s">
        <v>5</v>
      </c>
      <c r="L6" t="s">
        <v>8</v>
      </c>
      <c r="N6" s="5" t="s">
        <v>8</v>
      </c>
      <c r="O6" s="5" t="s">
        <v>7</v>
      </c>
      <c r="P6" s="5" t="s">
        <v>8</v>
      </c>
      <c r="Q6" s="5" t="s">
        <v>16</v>
      </c>
    </row>
    <row r="7" spans="1:17" x14ac:dyDescent="0.35">
      <c r="A7" s="5" t="s">
        <v>16</v>
      </c>
      <c r="B7" s="2">
        <v>0.19</v>
      </c>
      <c r="C7" s="2">
        <v>0.02</v>
      </c>
      <c r="D7" s="2">
        <v>0.01</v>
      </c>
      <c r="E7" s="2">
        <v>10</v>
      </c>
      <c r="F7" s="6">
        <v>1.9</v>
      </c>
      <c r="G7" s="6">
        <v>0.2</v>
      </c>
      <c r="H7" s="9">
        <v>0.1</v>
      </c>
      <c r="I7" s="22">
        <v>29814.400000000001</v>
      </c>
      <c r="J7" s="21">
        <v>115304</v>
      </c>
      <c r="K7" s="2" t="s">
        <v>5</v>
      </c>
      <c r="L7" t="s">
        <v>8</v>
      </c>
      <c r="N7" s="5" t="s">
        <v>8</v>
      </c>
      <c r="O7" s="5" t="s">
        <v>7</v>
      </c>
      <c r="P7" s="5" t="s">
        <v>8</v>
      </c>
      <c r="Q7" s="5" t="s">
        <v>16</v>
      </c>
    </row>
    <row r="8" spans="1:17" x14ac:dyDescent="0.35">
      <c r="A8" s="5" t="s">
        <v>16</v>
      </c>
      <c r="B8" s="2">
        <v>0.98</v>
      </c>
      <c r="C8" s="2">
        <v>0.05</v>
      </c>
      <c r="D8" s="2">
        <v>2.8000000000000001E-2</v>
      </c>
      <c r="E8" s="2">
        <v>10</v>
      </c>
      <c r="F8" s="6">
        <v>9.8000000000000007</v>
      </c>
      <c r="G8" s="6">
        <v>0.5</v>
      </c>
      <c r="H8" s="9">
        <v>0.28000000000000003</v>
      </c>
      <c r="I8" s="22">
        <v>29999.98</v>
      </c>
      <c r="J8" s="21">
        <v>449473</v>
      </c>
      <c r="K8" s="2" t="s">
        <v>5</v>
      </c>
      <c r="L8" t="s">
        <v>8</v>
      </c>
      <c r="N8" s="5" t="s">
        <v>8</v>
      </c>
      <c r="O8" s="5" t="s">
        <v>7</v>
      </c>
      <c r="P8" s="5" t="s">
        <v>8</v>
      </c>
      <c r="Q8" s="5" t="s">
        <v>16</v>
      </c>
    </row>
    <row r="9" spans="1:17" x14ac:dyDescent="0.35">
      <c r="A9" s="5" t="s">
        <v>16</v>
      </c>
      <c r="B9" s="2">
        <v>0.24</v>
      </c>
      <c r="C9" s="2">
        <v>0.04</v>
      </c>
      <c r="D9" s="2">
        <v>0.03</v>
      </c>
      <c r="E9" s="2">
        <v>10</v>
      </c>
      <c r="F9" s="6">
        <v>2.4</v>
      </c>
      <c r="G9" s="6">
        <v>0.4</v>
      </c>
      <c r="H9" s="9">
        <v>0.3</v>
      </c>
      <c r="I9" s="22">
        <v>14462.97</v>
      </c>
      <c r="J9" s="21">
        <v>120941</v>
      </c>
      <c r="K9" s="2" t="s">
        <v>5</v>
      </c>
      <c r="L9" t="s">
        <v>8</v>
      </c>
      <c r="N9" s="5" t="s">
        <v>8</v>
      </c>
      <c r="O9" s="5" t="s">
        <v>7</v>
      </c>
      <c r="P9" s="5" t="s">
        <v>8</v>
      </c>
      <c r="Q9" s="5" t="s">
        <v>16</v>
      </c>
    </row>
    <row r="10" spans="1:17" x14ac:dyDescent="0.35">
      <c r="A10" s="5" t="s">
        <v>17</v>
      </c>
      <c r="B10" s="2">
        <v>0.05</v>
      </c>
      <c r="C10" s="2">
        <v>0.01</v>
      </c>
      <c r="D10" s="2">
        <v>0</v>
      </c>
      <c r="E10" s="2">
        <v>10</v>
      </c>
      <c r="F10" s="6">
        <v>0.5</v>
      </c>
      <c r="G10" s="6">
        <v>0.1</v>
      </c>
      <c r="H10" s="9">
        <v>0</v>
      </c>
      <c r="I10" s="22">
        <v>276229.59000000003</v>
      </c>
      <c r="J10" s="21">
        <v>175098</v>
      </c>
      <c r="K10" s="2" t="s">
        <v>5</v>
      </c>
      <c r="L10" t="s">
        <v>8</v>
      </c>
      <c r="N10" s="5" t="s">
        <v>8</v>
      </c>
      <c r="O10" s="5" t="s">
        <v>7</v>
      </c>
      <c r="P10" s="5" t="s">
        <v>8</v>
      </c>
      <c r="Q10" s="5" t="s">
        <v>17</v>
      </c>
    </row>
    <row r="11" spans="1:17" x14ac:dyDescent="0.35">
      <c r="A11" s="5" t="s">
        <v>17</v>
      </c>
      <c r="B11" s="2">
        <v>0.06</v>
      </c>
      <c r="C11" s="2">
        <v>0.01</v>
      </c>
      <c r="D11" s="2">
        <v>0</v>
      </c>
      <c r="E11" s="2">
        <v>10</v>
      </c>
      <c r="F11" s="6">
        <v>0.6</v>
      </c>
      <c r="G11" s="6">
        <v>0.1</v>
      </c>
      <c r="H11" s="9">
        <v>0</v>
      </c>
      <c r="I11" s="22">
        <v>276229.56</v>
      </c>
      <c r="J11" s="21">
        <v>206475</v>
      </c>
      <c r="K11" s="2" t="s">
        <v>5</v>
      </c>
      <c r="L11" t="s">
        <v>8</v>
      </c>
      <c r="N11" s="5" t="s">
        <v>8</v>
      </c>
      <c r="O11" s="5" t="s">
        <v>7</v>
      </c>
      <c r="P11" s="5" t="s">
        <v>8</v>
      </c>
      <c r="Q11" s="5" t="s">
        <v>17</v>
      </c>
    </row>
    <row r="12" spans="1:17" x14ac:dyDescent="0.35">
      <c r="A12" s="5" t="s">
        <v>17</v>
      </c>
      <c r="B12" s="2">
        <v>7.0000000000000007E-2</v>
      </c>
      <c r="C12" s="2">
        <v>0</v>
      </c>
      <c r="D12" s="2">
        <v>0</v>
      </c>
      <c r="E12" s="2">
        <v>10</v>
      </c>
      <c r="F12" s="6">
        <v>0.7</v>
      </c>
      <c r="G12" s="6">
        <v>0</v>
      </c>
      <c r="H12" s="9">
        <v>0</v>
      </c>
      <c r="I12" s="22">
        <v>276229.03000000003</v>
      </c>
      <c r="J12" s="21">
        <v>197944</v>
      </c>
      <c r="K12" s="2" t="s">
        <v>5</v>
      </c>
      <c r="L12" t="s">
        <v>8</v>
      </c>
      <c r="N12" s="5" t="s">
        <v>8</v>
      </c>
      <c r="O12" s="5" t="s">
        <v>7</v>
      </c>
      <c r="P12" s="5" t="s">
        <v>8</v>
      </c>
      <c r="Q12" s="5" t="s">
        <v>17</v>
      </c>
    </row>
    <row r="13" spans="1:17" x14ac:dyDescent="0.35">
      <c r="A13" s="5" t="s">
        <v>17</v>
      </c>
      <c r="B13" s="2">
        <v>0.08</v>
      </c>
      <c r="C13" s="2">
        <v>0.01</v>
      </c>
      <c r="D13" s="2">
        <v>0</v>
      </c>
      <c r="E13" s="2">
        <v>10</v>
      </c>
      <c r="F13" s="6">
        <v>0.8</v>
      </c>
      <c r="G13" s="6">
        <v>0.1</v>
      </c>
      <c r="H13" s="9">
        <v>0</v>
      </c>
      <c r="I13" s="22">
        <v>276229.40000000002</v>
      </c>
      <c r="J13" s="21">
        <v>261145</v>
      </c>
      <c r="K13" s="2" t="s">
        <v>5</v>
      </c>
      <c r="L13" t="s">
        <v>8</v>
      </c>
      <c r="N13" s="5" t="s">
        <v>8</v>
      </c>
      <c r="O13" s="5" t="s">
        <v>7</v>
      </c>
      <c r="P13" s="5" t="s">
        <v>8</v>
      </c>
      <c r="Q13" s="5" t="s">
        <v>17</v>
      </c>
    </row>
    <row r="14" spans="1:17" x14ac:dyDescent="0.35">
      <c r="A14" s="5" t="s">
        <v>46</v>
      </c>
      <c r="B14" s="2">
        <v>0.67</v>
      </c>
      <c r="C14" s="2">
        <v>0.12</v>
      </c>
      <c r="D14" s="2">
        <v>0</v>
      </c>
      <c r="E14" s="2">
        <v>7</v>
      </c>
      <c r="F14" s="6">
        <v>4.6900000000000004</v>
      </c>
      <c r="G14" s="6">
        <v>0.84</v>
      </c>
      <c r="H14" s="9">
        <v>0</v>
      </c>
      <c r="I14" s="22">
        <v>9336.89</v>
      </c>
      <c r="J14" s="21">
        <v>50000</v>
      </c>
      <c r="K14" s="2" t="s">
        <v>5</v>
      </c>
      <c r="L14" s="5" t="s">
        <v>8</v>
      </c>
      <c r="M14" s="5"/>
      <c r="N14" s="5" t="s">
        <v>7</v>
      </c>
      <c r="O14" s="5" t="s">
        <v>8</v>
      </c>
      <c r="P14" s="5" t="s">
        <v>8</v>
      </c>
      <c r="Q14" s="5" t="s">
        <v>15</v>
      </c>
    </row>
    <row r="15" spans="1:17" x14ac:dyDescent="0.35">
      <c r="A15" s="5" t="s">
        <v>46</v>
      </c>
      <c r="B15" s="2">
        <v>1.3</v>
      </c>
      <c r="C15" s="2">
        <v>0.24</v>
      </c>
      <c r="D15" s="2">
        <v>0</v>
      </c>
      <c r="E15" s="2">
        <v>7</v>
      </c>
      <c r="F15" s="6">
        <v>9.1</v>
      </c>
      <c r="G15" s="6">
        <v>1.68</v>
      </c>
      <c r="H15" s="9">
        <v>0</v>
      </c>
      <c r="I15" s="22">
        <v>4857.1000000000004</v>
      </c>
      <c r="J15" s="21">
        <v>50000</v>
      </c>
      <c r="K15" s="2" t="s">
        <v>5</v>
      </c>
      <c r="L15" t="s">
        <v>8</v>
      </c>
      <c r="N15" s="5" t="s">
        <v>7</v>
      </c>
      <c r="O15" s="5" t="s">
        <v>8</v>
      </c>
      <c r="P15" s="5" t="s">
        <v>8</v>
      </c>
      <c r="Q15" s="5" t="s">
        <v>15</v>
      </c>
    </row>
    <row r="16" spans="1:17" x14ac:dyDescent="0.35">
      <c r="A16" s="5" t="s">
        <v>46</v>
      </c>
      <c r="B16" s="2">
        <v>1.97</v>
      </c>
      <c r="C16" s="2">
        <v>0.36</v>
      </c>
      <c r="D16" s="2">
        <v>0</v>
      </c>
      <c r="E16" s="2">
        <v>7</v>
      </c>
      <c r="F16" s="6">
        <v>13.79</v>
      </c>
      <c r="G16" s="6">
        <v>2.52</v>
      </c>
      <c r="H16" s="9">
        <v>0</v>
      </c>
      <c r="I16" s="22">
        <v>3200</v>
      </c>
      <c r="J16" s="21">
        <v>50000</v>
      </c>
      <c r="K16" s="2" t="s">
        <v>5</v>
      </c>
      <c r="L16" t="s">
        <v>8</v>
      </c>
      <c r="N16" s="5" t="s">
        <v>7</v>
      </c>
      <c r="O16" s="5" t="s">
        <v>8</v>
      </c>
      <c r="P16" s="5" t="s">
        <v>8</v>
      </c>
      <c r="Q16" s="5" t="s">
        <v>15</v>
      </c>
    </row>
    <row r="17" spans="1:17" x14ac:dyDescent="0.35">
      <c r="A17" s="5" t="s">
        <v>46</v>
      </c>
      <c r="B17" s="2">
        <v>0.42</v>
      </c>
      <c r="C17" s="2">
        <v>0.08</v>
      </c>
      <c r="D17" s="2">
        <v>0</v>
      </c>
      <c r="E17" s="2">
        <v>7</v>
      </c>
      <c r="F17" s="6">
        <v>2.94</v>
      </c>
      <c r="G17" s="6">
        <v>0.56000000000000005</v>
      </c>
      <c r="H17" s="9">
        <v>0</v>
      </c>
      <c r="I17" s="22">
        <v>14963.18</v>
      </c>
      <c r="J17" s="21">
        <v>50000</v>
      </c>
      <c r="K17" s="2" t="s">
        <v>5</v>
      </c>
      <c r="L17" t="s">
        <v>8</v>
      </c>
      <c r="N17" s="5" t="s">
        <v>7</v>
      </c>
      <c r="O17" s="5" t="s">
        <v>8</v>
      </c>
      <c r="P17" s="5" t="s">
        <v>8</v>
      </c>
      <c r="Q17" s="5" t="s">
        <v>15</v>
      </c>
    </row>
    <row r="18" spans="1:17" x14ac:dyDescent="0.35">
      <c r="A18" s="5" t="s">
        <v>46</v>
      </c>
      <c r="B18" s="2">
        <v>1.1100000000000001</v>
      </c>
      <c r="C18" s="2">
        <v>0.2</v>
      </c>
      <c r="D18" s="2">
        <v>0</v>
      </c>
      <c r="E18" s="2">
        <v>7</v>
      </c>
      <c r="F18" s="6">
        <v>7.77</v>
      </c>
      <c r="G18" s="6">
        <v>1.4</v>
      </c>
      <c r="H18" s="9">
        <v>0</v>
      </c>
      <c r="I18" s="22">
        <v>5675.03</v>
      </c>
      <c r="J18" s="21">
        <v>50000</v>
      </c>
      <c r="K18" s="2" t="s">
        <v>5</v>
      </c>
      <c r="L18" t="s">
        <v>8</v>
      </c>
      <c r="N18" s="5" t="s">
        <v>7</v>
      </c>
      <c r="O18" s="5" t="s">
        <v>8</v>
      </c>
      <c r="P18" s="5" t="s">
        <v>8</v>
      </c>
      <c r="Q18" s="5" t="s">
        <v>15</v>
      </c>
    </row>
    <row r="19" spans="1:17" x14ac:dyDescent="0.35">
      <c r="A19" s="5" t="s">
        <v>46</v>
      </c>
      <c r="B19" s="2">
        <v>2.0099999999999998</v>
      </c>
      <c r="C19" s="2">
        <v>0.37</v>
      </c>
      <c r="D19" s="2">
        <v>0</v>
      </c>
      <c r="E19" s="2">
        <v>7</v>
      </c>
      <c r="F19" s="6">
        <v>14.07</v>
      </c>
      <c r="G19" s="6">
        <v>0.74</v>
      </c>
      <c r="H19" s="9">
        <v>0</v>
      </c>
      <c r="I19" s="22">
        <v>3139.27</v>
      </c>
      <c r="J19" s="21">
        <v>50000</v>
      </c>
      <c r="K19" s="2" t="s">
        <v>5</v>
      </c>
      <c r="L19" t="s">
        <v>8</v>
      </c>
      <c r="N19" s="5" t="s">
        <v>7</v>
      </c>
      <c r="O19" s="5" t="s">
        <v>8</v>
      </c>
      <c r="P19" s="5" t="s">
        <v>8</v>
      </c>
      <c r="Q19" s="5" t="s">
        <v>15</v>
      </c>
    </row>
    <row r="20" spans="1:17" x14ac:dyDescent="0.35">
      <c r="A20" s="5" t="s">
        <v>46</v>
      </c>
      <c r="B20" s="2">
        <v>1.26</v>
      </c>
      <c r="C20" s="2">
        <v>0.23</v>
      </c>
      <c r="D20" s="2">
        <v>0</v>
      </c>
      <c r="E20" s="2">
        <v>7</v>
      </c>
      <c r="F20" s="6">
        <v>8.82</v>
      </c>
      <c r="G20" s="6">
        <v>1.61</v>
      </c>
      <c r="H20" s="9">
        <v>0</v>
      </c>
      <c r="I20" s="22">
        <v>5017.04</v>
      </c>
      <c r="J20" s="21">
        <v>50000</v>
      </c>
      <c r="K20" s="2" t="s">
        <v>5</v>
      </c>
      <c r="L20" t="s">
        <v>8</v>
      </c>
      <c r="N20" s="5" t="s">
        <v>7</v>
      </c>
      <c r="O20" s="5" t="s">
        <v>8</v>
      </c>
      <c r="P20" s="5" t="s">
        <v>8</v>
      </c>
      <c r="Q20" s="5" t="s">
        <v>15</v>
      </c>
    </row>
    <row r="21" spans="1:17" x14ac:dyDescent="0.35">
      <c r="A21" s="5" t="s">
        <v>46</v>
      </c>
      <c r="B21" s="2">
        <v>1.33</v>
      </c>
      <c r="C21" s="2">
        <v>0.24</v>
      </c>
      <c r="D21" s="2">
        <v>0</v>
      </c>
      <c r="E21" s="2">
        <v>7</v>
      </c>
      <c r="F21" s="6">
        <v>9.31</v>
      </c>
      <c r="G21" s="6">
        <v>1.68</v>
      </c>
      <c r="H21" s="9">
        <v>0</v>
      </c>
      <c r="I21" s="22">
        <v>4736.07</v>
      </c>
      <c r="J21" s="21">
        <v>50000</v>
      </c>
      <c r="K21" s="2" t="s">
        <v>5</v>
      </c>
      <c r="L21" t="s">
        <v>8</v>
      </c>
      <c r="N21" s="5" t="s">
        <v>7</v>
      </c>
      <c r="O21" s="5" t="s">
        <v>8</v>
      </c>
      <c r="P21" s="5" t="s">
        <v>8</v>
      </c>
      <c r="Q21" s="5" t="s">
        <v>15</v>
      </c>
    </row>
    <row r="22" spans="1:17" x14ac:dyDescent="0.35">
      <c r="A22" s="5" t="s">
        <v>46</v>
      </c>
      <c r="B22" s="2">
        <v>1.29</v>
      </c>
      <c r="C22" s="2">
        <v>0.24</v>
      </c>
      <c r="D22" s="2">
        <v>0</v>
      </c>
      <c r="E22" s="2">
        <v>7</v>
      </c>
      <c r="F22" s="6">
        <v>9.0299999999999994</v>
      </c>
      <c r="G22" s="6">
        <v>1.68</v>
      </c>
      <c r="H22" s="9">
        <v>0</v>
      </c>
      <c r="I22" s="22">
        <v>4882.8999999999996</v>
      </c>
      <c r="J22" s="21">
        <v>50000</v>
      </c>
      <c r="K22" s="2" t="s">
        <v>5</v>
      </c>
      <c r="L22" t="s">
        <v>8</v>
      </c>
      <c r="N22" s="5" t="s">
        <v>7</v>
      </c>
      <c r="O22" s="5" t="s">
        <v>8</v>
      </c>
      <c r="P22" s="5" t="s">
        <v>8</v>
      </c>
      <c r="Q22" s="5" t="s">
        <v>15</v>
      </c>
    </row>
    <row r="23" spans="1:17" x14ac:dyDescent="0.35">
      <c r="A23" s="5" t="s">
        <v>46</v>
      </c>
      <c r="B23" s="2">
        <v>1.25</v>
      </c>
      <c r="C23" s="2">
        <v>0.23</v>
      </c>
      <c r="D23" s="2">
        <v>0</v>
      </c>
      <c r="E23" s="2">
        <v>7</v>
      </c>
      <c r="F23" s="6">
        <v>8.75</v>
      </c>
      <c r="G23" s="6">
        <v>1.61</v>
      </c>
      <c r="H23" s="9">
        <v>0</v>
      </c>
      <c r="I23" s="22">
        <v>5060.9399999999996</v>
      </c>
      <c r="J23" s="21">
        <v>50000</v>
      </c>
      <c r="K23" s="2" t="s">
        <v>5</v>
      </c>
      <c r="L23" t="s">
        <v>8</v>
      </c>
      <c r="N23" s="5" t="s">
        <v>7</v>
      </c>
      <c r="O23" s="5" t="s">
        <v>8</v>
      </c>
      <c r="P23" s="5" t="s">
        <v>8</v>
      </c>
      <c r="Q23" s="5" t="s">
        <v>15</v>
      </c>
    </row>
    <row r="24" spans="1:17" x14ac:dyDescent="0.35">
      <c r="A24" s="5" t="s">
        <v>46</v>
      </c>
      <c r="B24" s="2">
        <v>1.1299999999999999</v>
      </c>
      <c r="C24" s="2">
        <v>0.21</v>
      </c>
      <c r="D24" s="2">
        <v>0</v>
      </c>
      <c r="E24" s="2">
        <v>7</v>
      </c>
      <c r="F24" s="6">
        <v>7.91</v>
      </c>
      <c r="G24" s="6">
        <v>1.47</v>
      </c>
      <c r="H24" s="9">
        <v>0</v>
      </c>
      <c r="I24" s="22">
        <v>5575.61</v>
      </c>
      <c r="J24" s="21">
        <v>50000</v>
      </c>
      <c r="K24" s="2" t="s">
        <v>5</v>
      </c>
      <c r="L24" t="s">
        <v>8</v>
      </c>
      <c r="N24" s="5" t="s">
        <v>7</v>
      </c>
      <c r="O24" s="5" t="s">
        <v>8</v>
      </c>
      <c r="P24" s="5" t="s">
        <v>8</v>
      </c>
      <c r="Q24" s="5" t="s">
        <v>15</v>
      </c>
    </row>
    <row r="25" spans="1:17" x14ac:dyDescent="0.35">
      <c r="A25" s="5" t="s">
        <v>46</v>
      </c>
      <c r="B25" s="2">
        <v>0.86</v>
      </c>
      <c r="C25" s="2">
        <v>0.16</v>
      </c>
      <c r="D25" s="2">
        <v>0</v>
      </c>
      <c r="E25" s="2">
        <v>7</v>
      </c>
      <c r="F25" s="6">
        <v>6.02</v>
      </c>
      <c r="G25" s="6">
        <v>1.1200000000000001</v>
      </c>
      <c r="H25" s="9">
        <v>0</v>
      </c>
      <c r="I25" s="22">
        <v>7529.43</v>
      </c>
      <c r="J25" s="21">
        <v>50000</v>
      </c>
      <c r="K25" s="2" t="s">
        <v>5</v>
      </c>
      <c r="L25" t="s">
        <v>8</v>
      </c>
      <c r="N25" s="5" t="s">
        <v>7</v>
      </c>
      <c r="O25" s="5" t="s">
        <v>8</v>
      </c>
      <c r="P25" s="5" t="s">
        <v>8</v>
      </c>
      <c r="Q25" s="5" t="s">
        <v>15</v>
      </c>
    </row>
    <row r="26" spans="1:17" x14ac:dyDescent="0.35">
      <c r="A26" s="5" t="s">
        <v>46</v>
      </c>
      <c r="B26" s="2">
        <v>0.77</v>
      </c>
      <c r="C26" s="2">
        <v>0.14000000000000001</v>
      </c>
      <c r="D26" s="2">
        <v>0</v>
      </c>
      <c r="E26" s="2">
        <v>7</v>
      </c>
      <c r="F26" s="6">
        <v>5.39</v>
      </c>
      <c r="G26" s="6">
        <v>0.98</v>
      </c>
      <c r="H26" s="9">
        <v>0</v>
      </c>
      <c r="I26" s="22">
        <v>8157.91</v>
      </c>
      <c r="J26" s="21">
        <v>50000</v>
      </c>
      <c r="K26" s="2" t="s">
        <v>5</v>
      </c>
      <c r="L26" t="s">
        <v>8</v>
      </c>
      <c r="N26" s="5" t="s">
        <v>7</v>
      </c>
      <c r="O26" s="5" t="s">
        <v>8</v>
      </c>
      <c r="P26" s="5" t="s">
        <v>8</v>
      </c>
      <c r="Q26" s="5" t="s">
        <v>15</v>
      </c>
    </row>
    <row r="27" spans="1:17" x14ac:dyDescent="0.35">
      <c r="A27" s="5" t="s">
        <v>46</v>
      </c>
      <c r="B27" s="2">
        <v>1.1299999999999999</v>
      </c>
      <c r="C27" s="2">
        <v>0.21</v>
      </c>
      <c r="D27" s="2">
        <v>0</v>
      </c>
      <c r="E27" s="2">
        <v>7</v>
      </c>
      <c r="F27" s="6">
        <v>7.91</v>
      </c>
      <c r="G27" s="6">
        <v>1.47</v>
      </c>
      <c r="H27" s="9">
        <v>0</v>
      </c>
      <c r="I27" s="22">
        <v>5584.29</v>
      </c>
      <c r="J27" s="21">
        <v>50000</v>
      </c>
      <c r="K27" s="2" t="s">
        <v>5</v>
      </c>
      <c r="L27" t="s">
        <v>8</v>
      </c>
      <c r="N27" s="5" t="s">
        <v>7</v>
      </c>
      <c r="O27" s="5" t="s">
        <v>8</v>
      </c>
      <c r="P27" s="5" t="s">
        <v>8</v>
      </c>
      <c r="Q27" s="5" t="s">
        <v>15</v>
      </c>
    </row>
    <row r="28" spans="1:17" x14ac:dyDescent="0.35">
      <c r="A28" s="5" t="s">
        <v>46</v>
      </c>
      <c r="B28" s="2">
        <v>1.1599999999999999</v>
      </c>
      <c r="C28" s="2">
        <v>0.21</v>
      </c>
      <c r="D28" s="2">
        <v>0</v>
      </c>
      <c r="E28" s="2">
        <v>7</v>
      </c>
      <c r="F28" s="6">
        <v>8.1199999999999992</v>
      </c>
      <c r="G28" s="6">
        <v>1.47</v>
      </c>
      <c r="H28" s="9">
        <v>0</v>
      </c>
      <c r="I28" s="22">
        <v>5424.35</v>
      </c>
      <c r="J28" s="21">
        <v>50000</v>
      </c>
      <c r="K28" s="2" t="s">
        <v>5</v>
      </c>
      <c r="L28" t="s">
        <v>8</v>
      </c>
      <c r="N28" s="5" t="s">
        <v>7</v>
      </c>
      <c r="O28" s="5" t="s">
        <v>8</v>
      </c>
      <c r="P28" s="5" t="s">
        <v>8</v>
      </c>
      <c r="Q28" s="5" t="s">
        <v>15</v>
      </c>
    </row>
    <row r="29" spans="1:17" x14ac:dyDescent="0.35">
      <c r="A29" s="5" t="s">
        <v>46</v>
      </c>
      <c r="B29" s="2">
        <v>1.75</v>
      </c>
      <c r="C29" s="2">
        <v>0.32</v>
      </c>
      <c r="D29" s="2">
        <v>0</v>
      </c>
      <c r="E29" s="2">
        <v>7</v>
      </c>
      <c r="F29" s="6">
        <v>12.25</v>
      </c>
      <c r="G29" s="6">
        <v>2.2400000000000002</v>
      </c>
      <c r="H29" s="9">
        <v>0</v>
      </c>
      <c r="I29" s="22">
        <v>3613.38</v>
      </c>
      <c r="J29" s="21">
        <v>50000</v>
      </c>
      <c r="K29" s="2" t="s">
        <v>5</v>
      </c>
      <c r="L29" t="s">
        <v>8</v>
      </c>
      <c r="N29" s="5" t="s">
        <v>7</v>
      </c>
      <c r="O29" s="5" t="s">
        <v>8</v>
      </c>
      <c r="P29" s="5" t="s">
        <v>8</v>
      </c>
      <c r="Q29" s="5" t="s">
        <v>15</v>
      </c>
    </row>
    <row r="30" spans="1:17" x14ac:dyDescent="0.35">
      <c r="A30" s="5" t="s">
        <v>46</v>
      </c>
      <c r="B30" s="2">
        <v>1.33</v>
      </c>
      <c r="C30" s="2">
        <v>0.24</v>
      </c>
      <c r="D30" s="2">
        <v>0</v>
      </c>
      <c r="E30" s="2">
        <v>7</v>
      </c>
      <c r="F30" s="6">
        <v>9.1</v>
      </c>
      <c r="G30" s="6">
        <v>1.68</v>
      </c>
      <c r="H30" s="9">
        <v>0</v>
      </c>
      <c r="I30" s="22">
        <v>4741.28</v>
      </c>
      <c r="J30" s="21">
        <v>50000</v>
      </c>
      <c r="K30" s="2" t="s">
        <v>5</v>
      </c>
      <c r="L30" t="s">
        <v>8</v>
      </c>
      <c r="N30" s="5" t="s">
        <v>7</v>
      </c>
      <c r="O30" s="5" t="s">
        <v>8</v>
      </c>
      <c r="P30" s="5" t="s">
        <v>8</v>
      </c>
      <c r="Q30" s="5" t="s">
        <v>15</v>
      </c>
    </row>
    <row r="31" spans="1:17" x14ac:dyDescent="0.35">
      <c r="A31" s="5" t="s">
        <v>17</v>
      </c>
      <c r="B31" s="2">
        <v>0.26</v>
      </c>
      <c r="C31" s="2">
        <v>0.04</v>
      </c>
      <c r="D31" s="2">
        <v>3.0000000000000001E-3</v>
      </c>
      <c r="E31" s="2">
        <v>10</v>
      </c>
      <c r="F31" s="6">
        <v>0.8</v>
      </c>
      <c r="G31" s="6">
        <v>0.1</v>
      </c>
      <c r="H31" s="9">
        <v>0.01</v>
      </c>
      <c r="I31" s="22">
        <v>113968.78</v>
      </c>
      <c r="J31" s="21">
        <v>386063</v>
      </c>
      <c r="K31" s="2" t="s">
        <v>5</v>
      </c>
      <c r="L31" t="s">
        <v>8</v>
      </c>
      <c r="N31" s="5" t="s">
        <v>7</v>
      </c>
      <c r="O31" s="5" t="s">
        <v>8</v>
      </c>
      <c r="P31" s="5" t="s">
        <v>8</v>
      </c>
      <c r="Q31" s="5" t="s">
        <v>17</v>
      </c>
    </row>
    <row r="32" spans="1:17" x14ac:dyDescent="0.35">
      <c r="A32" s="5" t="s">
        <v>17</v>
      </c>
      <c r="B32" s="2">
        <v>0.26</v>
      </c>
      <c r="C32" s="2">
        <v>0.04</v>
      </c>
      <c r="D32" s="2">
        <v>3.0000000000000001E-3</v>
      </c>
      <c r="E32" s="2">
        <v>10</v>
      </c>
      <c r="F32" s="6">
        <v>0.8</v>
      </c>
      <c r="G32" s="6">
        <v>0.1</v>
      </c>
      <c r="H32" s="9">
        <v>0.01</v>
      </c>
      <c r="I32" s="22">
        <v>113968.78</v>
      </c>
      <c r="J32" s="21">
        <v>386063</v>
      </c>
      <c r="K32" s="2" t="s">
        <v>5</v>
      </c>
      <c r="L32" t="s">
        <v>8</v>
      </c>
      <c r="N32" s="5" t="s">
        <v>7</v>
      </c>
      <c r="O32" s="5" t="s">
        <v>8</v>
      </c>
      <c r="P32" s="5" t="s">
        <v>8</v>
      </c>
      <c r="Q32" s="5" t="s">
        <v>17</v>
      </c>
    </row>
    <row r="33" spans="1:17" x14ac:dyDescent="0.35">
      <c r="A33" s="5" t="s">
        <v>18</v>
      </c>
      <c r="B33" s="2">
        <v>0</v>
      </c>
      <c r="C33" s="2">
        <v>0</v>
      </c>
      <c r="D33" s="2">
        <v>0</v>
      </c>
      <c r="E33" s="2">
        <v>5</v>
      </c>
      <c r="F33" s="6">
        <v>0</v>
      </c>
      <c r="G33" s="6">
        <v>0</v>
      </c>
      <c r="H33" s="9">
        <v>0</v>
      </c>
      <c r="I33" s="39" t="s">
        <v>47</v>
      </c>
      <c r="J33" s="21">
        <v>500000</v>
      </c>
      <c r="K33" s="2" t="s">
        <v>5</v>
      </c>
      <c r="L33" t="s">
        <v>8</v>
      </c>
      <c r="N33" s="5" t="s">
        <v>7</v>
      </c>
      <c r="O33" s="5" t="s">
        <v>8</v>
      </c>
      <c r="P33" s="5" t="s">
        <v>8</v>
      </c>
      <c r="Q33" s="5" t="s">
        <v>18</v>
      </c>
    </row>
    <row r="34" spans="1:17" x14ac:dyDescent="0.35">
      <c r="A34" s="24" t="s">
        <v>9</v>
      </c>
      <c r="B34" s="25"/>
      <c r="C34" s="25"/>
      <c r="D34" s="25"/>
      <c r="E34" s="25"/>
      <c r="F34" s="26">
        <f>SUM(F2:F33)</f>
        <v>167.67000000000002</v>
      </c>
      <c r="G34" s="26">
        <f>SUM(G2:G33)</f>
        <v>26.9</v>
      </c>
      <c r="H34" s="27">
        <f>SUM(H2:H33)</f>
        <v>1.0549999999999999</v>
      </c>
      <c r="I34" s="38">
        <f>AVERAGE(I2:I33)</f>
        <v>52993.480322580646</v>
      </c>
      <c r="J34" s="28">
        <f>SUM(J2:J33)</f>
        <v>3886253</v>
      </c>
      <c r="K34" s="25"/>
      <c r="L34" s="24"/>
    </row>
    <row r="35" spans="1:17" x14ac:dyDescent="0.35">
      <c r="A35" s="5" t="s">
        <v>45</v>
      </c>
      <c r="B35" s="2">
        <v>0.38</v>
      </c>
      <c r="C35" s="2">
        <v>0.03</v>
      </c>
      <c r="D35" s="2">
        <v>3.0000000000000001E-3</v>
      </c>
      <c r="E35" s="2">
        <v>7</v>
      </c>
      <c r="F35" s="6">
        <v>2.66</v>
      </c>
      <c r="G35" s="6">
        <v>0.21</v>
      </c>
      <c r="H35" s="9">
        <v>2.1000000000000001E-2</v>
      </c>
      <c r="I35" s="22">
        <v>18900.7</v>
      </c>
      <c r="J35" s="21">
        <v>59999</v>
      </c>
      <c r="K35" s="2" t="s">
        <v>5</v>
      </c>
      <c r="L35" s="5" t="s">
        <v>7</v>
      </c>
      <c r="M35" s="5"/>
      <c r="N35" s="5" t="s">
        <v>8</v>
      </c>
      <c r="O35" s="5" t="s">
        <v>8</v>
      </c>
      <c r="P35" s="5" t="s">
        <v>8</v>
      </c>
      <c r="Q35" s="5" t="s">
        <v>15</v>
      </c>
    </row>
    <row r="36" spans="1:17" x14ac:dyDescent="0.35">
      <c r="A36" s="5" t="s">
        <v>19</v>
      </c>
      <c r="B36" s="2">
        <v>0.18</v>
      </c>
      <c r="C36" s="2">
        <v>0</v>
      </c>
      <c r="D36" s="2">
        <v>7.0000000000000001E-3</v>
      </c>
      <c r="E36" s="2">
        <v>7</v>
      </c>
      <c r="F36" s="6">
        <v>1.26</v>
      </c>
      <c r="G36" s="6">
        <v>0</v>
      </c>
      <c r="H36" s="9">
        <v>4.9000000000000002E-2</v>
      </c>
      <c r="I36" s="22">
        <v>29999.88</v>
      </c>
      <c r="J36" s="21">
        <v>126459</v>
      </c>
      <c r="K36" s="2" t="s">
        <v>5</v>
      </c>
      <c r="L36" t="s">
        <v>7</v>
      </c>
      <c r="N36" s="5" t="s">
        <v>8</v>
      </c>
      <c r="O36" s="5" t="s">
        <v>8</v>
      </c>
      <c r="P36" s="5" t="s">
        <v>8</v>
      </c>
      <c r="Q36" s="5" t="s">
        <v>19</v>
      </c>
    </row>
    <row r="37" spans="1:17" x14ac:dyDescent="0.35">
      <c r="A37" s="5" t="s">
        <v>19</v>
      </c>
      <c r="B37" s="2">
        <v>1.24</v>
      </c>
      <c r="C37" s="2">
        <v>0.02</v>
      </c>
      <c r="D37" s="2">
        <v>4.4999999999999998E-2</v>
      </c>
      <c r="E37" s="2">
        <v>7</v>
      </c>
      <c r="F37" s="6">
        <v>8.68</v>
      </c>
      <c r="G37" s="6">
        <v>0.14000000000000001</v>
      </c>
      <c r="H37" s="9">
        <v>0.315</v>
      </c>
      <c r="I37" s="22">
        <v>9248.61</v>
      </c>
      <c r="J37" s="21">
        <v>133582</v>
      </c>
      <c r="K37" s="2" t="s">
        <v>5</v>
      </c>
      <c r="L37" t="s">
        <v>7</v>
      </c>
      <c r="N37" s="5" t="s">
        <v>8</v>
      </c>
      <c r="O37" s="5" t="s">
        <v>8</v>
      </c>
      <c r="P37" s="5" t="s">
        <v>8</v>
      </c>
      <c r="Q37" s="5" t="s">
        <v>19</v>
      </c>
    </row>
    <row r="38" spans="1:17" x14ac:dyDescent="0.35">
      <c r="A38" s="5" t="s">
        <v>19</v>
      </c>
      <c r="B38" s="2">
        <v>15.31</v>
      </c>
      <c r="C38" s="2">
        <v>1.43</v>
      </c>
      <c r="D38" s="2">
        <v>0.47</v>
      </c>
      <c r="E38" s="2">
        <v>7</v>
      </c>
      <c r="F38" s="6">
        <v>107.17</v>
      </c>
      <c r="G38" s="6">
        <v>10.01</v>
      </c>
      <c r="H38" s="9">
        <v>3.29</v>
      </c>
      <c r="I38" s="22">
        <v>46320.27</v>
      </c>
      <c r="J38" s="21">
        <v>8112785</v>
      </c>
      <c r="K38" s="2" t="s">
        <v>5</v>
      </c>
      <c r="L38" t="s">
        <v>7</v>
      </c>
      <c r="N38" s="5" t="s">
        <v>8</v>
      </c>
      <c r="O38" s="5" t="s">
        <v>8</v>
      </c>
      <c r="P38" s="5" t="s">
        <v>8</v>
      </c>
      <c r="Q38" s="5" t="s">
        <v>19</v>
      </c>
    </row>
    <row r="39" spans="1:17" x14ac:dyDescent="0.35">
      <c r="A39" s="5" t="s">
        <v>19</v>
      </c>
      <c r="B39" s="2">
        <v>5.8470000000000004</v>
      </c>
      <c r="C39" s="2">
        <v>0.89500000000000002</v>
      </c>
      <c r="D39" s="2">
        <v>0.112</v>
      </c>
      <c r="E39" s="2">
        <v>7</v>
      </c>
      <c r="F39" s="6">
        <v>40.929000000000002</v>
      </c>
      <c r="G39" s="6">
        <v>6.2649999999999997</v>
      </c>
      <c r="H39" s="9">
        <v>0.78400000000000003</v>
      </c>
      <c r="I39" s="22">
        <v>30000</v>
      </c>
      <c r="J39" s="21">
        <v>1813942</v>
      </c>
      <c r="K39" s="2" t="s">
        <v>5</v>
      </c>
      <c r="L39" t="s">
        <v>7</v>
      </c>
      <c r="N39" s="5" t="s">
        <v>8</v>
      </c>
      <c r="O39" s="5" t="s">
        <v>8</v>
      </c>
      <c r="P39" s="5" t="s">
        <v>8</v>
      </c>
      <c r="Q39" s="5" t="s">
        <v>19</v>
      </c>
    </row>
    <row r="40" spans="1:17" x14ac:dyDescent="0.35">
      <c r="A40" s="5" t="s">
        <v>16</v>
      </c>
      <c r="B40" s="2">
        <v>0.09</v>
      </c>
      <c r="C40" s="2">
        <v>0.01</v>
      </c>
      <c r="D40" s="2">
        <v>7.0000000000000001E-3</v>
      </c>
      <c r="E40" s="2">
        <v>3</v>
      </c>
      <c r="F40" s="6">
        <v>0.27</v>
      </c>
      <c r="G40" s="6">
        <v>0.03</v>
      </c>
      <c r="H40" s="9">
        <v>2.1000000000000001E-2</v>
      </c>
      <c r="I40" s="22">
        <v>29998.75</v>
      </c>
      <c r="J40" s="21">
        <v>20928</v>
      </c>
      <c r="K40" s="2" t="s">
        <v>5</v>
      </c>
      <c r="L40" t="s">
        <v>7</v>
      </c>
      <c r="N40" s="5" t="s">
        <v>8</v>
      </c>
      <c r="O40" s="5" t="s">
        <v>8</v>
      </c>
      <c r="P40" s="5" t="s">
        <v>8</v>
      </c>
      <c r="Q40" s="5" t="s">
        <v>16</v>
      </c>
    </row>
    <row r="41" spans="1:17" x14ac:dyDescent="0.35">
      <c r="A41" s="5" t="s">
        <v>16</v>
      </c>
      <c r="B41" s="2">
        <v>0.36</v>
      </c>
      <c r="C41" s="2">
        <v>0.02</v>
      </c>
      <c r="D41" s="2">
        <v>0</v>
      </c>
      <c r="E41" s="2">
        <v>10</v>
      </c>
      <c r="F41" s="6">
        <v>3.6</v>
      </c>
      <c r="G41" s="6">
        <v>0.2</v>
      </c>
      <c r="H41" s="9">
        <v>0</v>
      </c>
      <c r="I41" s="22">
        <v>35229</v>
      </c>
      <c r="J41" s="22">
        <v>90000</v>
      </c>
      <c r="K41" s="2" t="s">
        <v>5</v>
      </c>
      <c r="L41" t="s">
        <v>7</v>
      </c>
      <c r="N41" s="5" t="s">
        <v>8</v>
      </c>
      <c r="O41" s="5" t="s">
        <v>8</v>
      </c>
      <c r="P41" s="5" t="s">
        <v>8</v>
      </c>
      <c r="Q41" s="5" t="s">
        <v>16</v>
      </c>
    </row>
    <row r="42" spans="1:17" x14ac:dyDescent="0.35">
      <c r="A42" s="5" t="s">
        <v>16</v>
      </c>
      <c r="B42" s="2">
        <v>0.36</v>
      </c>
      <c r="C42" s="2">
        <v>0.02</v>
      </c>
      <c r="D42" s="2">
        <v>0</v>
      </c>
      <c r="E42" s="2">
        <v>10</v>
      </c>
      <c r="F42" s="6">
        <v>3.6</v>
      </c>
      <c r="G42" s="6">
        <v>0.2</v>
      </c>
      <c r="H42" s="9">
        <v>0</v>
      </c>
      <c r="I42" s="22">
        <v>35229</v>
      </c>
      <c r="J42" s="22">
        <v>90000</v>
      </c>
      <c r="K42" s="2" t="s">
        <v>5</v>
      </c>
      <c r="L42" t="s">
        <v>7</v>
      </c>
      <c r="N42" s="5" t="s">
        <v>8</v>
      </c>
      <c r="O42" s="5" t="s">
        <v>8</v>
      </c>
      <c r="P42" s="5" t="s">
        <v>8</v>
      </c>
      <c r="Q42" s="5" t="s">
        <v>16</v>
      </c>
    </row>
    <row r="43" spans="1:17" x14ac:dyDescent="0.35">
      <c r="A43" s="5" t="s">
        <v>16</v>
      </c>
      <c r="B43" s="2">
        <v>0.36</v>
      </c>
      <c r="C43" s="2">
        <v>0.02</v>
      </c>
      <c r="D43" s="2">
        <v>0</v>
      </c>
      <c r="E43" s="2">
        <v>10</v>
      </c>
      <c r="F43" s="6">
        <v>3.6</v>
      </c>
      <c r="G43" s="6">
        <v>0.2</v>
      </c>
      <c r="H43" s="9">
        <v>0</v>
      </c>
      <c r="I43" s="22">
        <v>35229</v>
      </c>
      <c r="J43" s="22">
        <v>90000</v>
      </c>
      <c r="K43" s="2" t="s">
        <v>5</v>
      </c>
      <c r="L43" t="s">
        <v>7</v>
      </c>
      <c r="N43" s="5" t="s">
        <v>8</v>
      </c>
      <c r="O43" s="5" t="s">
        <v>8</v>
      </c>
      <c r="P43" s="5" t="s">
        <v>8</v>
      </c>
      <c r="Q43" s="5" t="s">
        <v>16</v>
      </c>
    </row>
    <row r="44" spans="1:17" x14ac:dyDescent="0.35">
      <c r="A44" s="5" t="s">
        <v>16</v>
      </c>
      <c r="B44" s="2">
        <v>0.3</v>
      </c>
      <c r="C44" s="2">
        <v>0.01</v>
      </c>
      <c r="D44" s="2">
        <v>0</v>
      </c>
      <c r="E44" s="2">
        <v>10</v>
      </c>
      <c r="F44" s="6">
        <v>3</v>
      </c>
      <c r="G44" s="6">
        <v>0.1</v>
      </c>
      <c r="H44" s="9">
        <v>0</v>
      </c>
      <c r="I44" s="22">
        <v>35229.11</v>
      </c>
      <c r="J44" s="21">
        <v>104249.93</v>
      </c>
      <c r="K44" s="2" t="s">
        <v>5</v>
      </c>
      <c r="L44" t="s">
        <v>7</v>
      </c>
      <c r="N44" s="5" t="s">
        <v>8</v>
      </c>
      <c r="O44" s="5" t="s">
        <v>8</v>
      </c>
      <c r="P44" s="5" t="s">
        <v>8</v>
      </c>
      <c r="Q44" s="5" t="s">
        <v>16</v>
      </c>
    </row>
    <row r="45" spans="1:17" x14ac:dyDescent="0.35">
      <c r="A45" s="5" t="s">
        <v>16</v>
      </c>
      <c r="B45" s="2">
        <v>0.30640000000000001</v>
      </c>
      <c r="C45" s="2">
        <v>1.661E-2</v>
      </c>
      <c r="D45" s="2">
        <v>0</v>
      </c>
      <c r="E45" s="2">
        <v>10</v>
      </c>
      <c r="F45" s="6">
        <v>3.0640000000000001</v>
      </c>
      <c r="G45" s="6">
        <v>0.1661</v>
      </c>
      <c r="H45" s="9">
        <v>0</v>
      </c>
      <c r="I45" s="22">
        <v>27896.880000000001</v>
      </c>
      <c r="J45" s="21">
        <v>84723.45</v>
      </c>
      <c r="K45" s="2" t="s">
        <v>5</v>
      </c>
      <c r="L45" t="s">
        <v>7</v>
      </c>
      <c r="N45" s="5" t="s">
        <v>8</v>
      </c>
      <c r="O45" s="5" t="s">
        <v>8</v>
      </c>
      <c r="P45" s="5" t="s">
        <v>8</v>
      </c>
      <c r="Q45" s="5" t="s">
        <v>16</v>
      </c>
    </row>
    <row r="46" spans="1:17" x14ac:dyDescent="0.35">
      <c r="A46" s="5" t="s">
        <v>18</v>
      </c>
      <c r="B46" s="2">
        <v>0</v>
      </c>
      <c r="C46" s="2">
        <v>0</v>
      </c>
      <c r="D46" s="2">
        <v>0</v>
      </c>
      <c r="E46" s="2">
        <v>5</v>
      </c>
      <c r="F46" s="6">
        <v>0</v>
      </c>
      <c r="G46" s="6">
        <v>0</v>
      </c>
      <c r="H46" s="9">
        <v>0</v>
      </c>
      <c r="I46" s="39" t="s">
        <v>47</v>
      </c>
      <c r="J46" s="22">
        <v>1000000</v>
      </c>
      <c r="K46" s="2" t="s">
        <v>5</v>
      </c>
      <c r="L46" t="s">
        <v>7</v>
      </c>
      <c r="N46" s="5" t="s">
        <v>8</v>
      </c>
      <c r="O46" s="5" t="s">
        <v>8</v>
      </c>
      <c r="P46" s="5" t="s">
        <v>8</v>
      </c>
      <c r="Q46" s="5" t="s">
        <v>18</v>
      </c>
    </row>
    <row r="47" spans="1:17" x14ac:dyDescent="0.35">
      <c r="A47" s="5" t="s">
        <v>18</v>
      </c>
      <c r="B47" s="2">
        <v>0</v>
      </c>
      <c r="C47" s="2">
        <v>0</v>
      </c>
      <c r="D47" s="2">
        <v>0</v>
      </c>
      <c r="E47" s="2">
        <v>5</v>
      </c>
      <c r="F47" s="6">
        <v>0</v>
      </c>
      <c r="G47" s="6">
        <v>0</v>
      </c>
      <c r="H47" s="9">
        <v>0</v>
      </c>
      <c r="I47" s="39" t="s">
        <v>47</v>
      </c>
      <c r="J47" s="22">
        <v>1000000</v>
      </c>
      <c r="K47" s="2" t="s">
        <v>5</v>
      </c>
      <c r="L47" t="s">
        <v>7</v>
      </c>
      <c r="N47" s="5" t="s">
        <v>8</v>
      </c>
      <c r="O47" s="5" t="s">
        <v>8</v>
      </c>
      <c r="P47" s="5" t="s">
        <v>8</v>
      </c>
      <c r="Q47" s="5" t="s">
        <v>18</v>
      </c>
    </row>
    <row r="48" spans="1:17" x14ac:dyDescent="0.35">
      <c r="A48" s="5" t="s">
        <v>19</v>
      </c>
      <c r="B48" s="2">
        <v>0.91</v>
      </c>
      <c r="C48" s="2">
        <v>0</v>
      </c>
      <c r="D48" s="2">
        <v>6.0999999999999999E-2</v>
      </c>
      <c r="E48" s="2">
        <v>7</v>
      </c>
      <c r="F48" s="6">
        <v>6.37</v>
      </c>
      <c r="G48" s="6">
        <v>0</v>
      </c>
      <c r="H48" s="9">
        <v>0.42699999999999999</v>
      </c>
      <c r="I48" s="22">
        <v>30000</v>
      </c>
      <c r="J48" s="21">
        <v>431157</v>
      </c>
      <c r="K48" s="2" t="s">
        <v>5</v>
      </c>
      <c r="L48" t="s">
        <v>7</v>
      </c>
      <c r="N48" s="5" t="s">
        <v>8</v>
      </c>
      <c r="O48" s="5" t="s">
        <v>8</v>
      </c>
      <c r="P48" s="5" t="s">
        <v>8</v>
      </c>
      <c r="Q48" s="5" t="s">
        <v>19</v>
      </c>
    </row>
    <row r="49" spans="1:17" x14ac:dyDescent="0.35">
      <c r="A49" s="5" t="s">
        <v>16</v>
      </c>
      <c r="B49" s="2">
        <v>0.16</v>
      </c>
      <c r="C49" s="2">
        <v>0.01</v>
      </c>
      <c r="D49" s="2">
        <v>4.0000000000000001E-3</v>
      </c>
      <c r="E49" s="2">
        <v>6</v>
      </c>
      <c r="F49" s="6">
        <v>0.96</v>
      </c>
      <c r="G49" s="6">
        <v>0.06</v>
      </c>
      <c r="H49" s="9">
        <v>2.4E-2</v>
      </c>
      <c r="I49" s="22">
        <v>29999.03</v>
      </c>
      <c r="J49" s="21">
        <v>42425</v>
      </c>
      <c r="K49" s="2" t="s">
        <v>5</v>
      </c>
      <c r="L49" t="s">
        <v>7</v>
      </c>
      <c r="N49" s="5" t="s">
        <v>8</v>
      </c>
      <c r="O49" s="5" t="s">
        <v>8</v>
      </c>
      <c r="P49" s="5" t="s">
        <v>8</v>
      </c>
      <c r="Q49" s="5" t="s">
        <v>16</v>
      </c>
    </row>
    <row r="50" spans="1:17" x14ac:dyDescent="0.35">
      <c r="A50" s="5" t="s">
        <v>16</v>
      </c>
      <c r="B50" s="2">
        <v>0.17</v>
      </c>
      <c r="C50" s="2">
        <v>0.03</v>
      </c>
      <c r="D50" s="2">
        <v>1.4E-2</v>
      </c>
      <c r="E50" s="2">
        <v>3</v>
      </c>
      <c r="F50" s="6">
        <v>0.51</v>
      </c>
      <c r="G50" s="6">
        <v>0.09</v>
      </c>
      <c r="H50" s="9">
        <v>4.2000000000000003E-2</v>
      </c>
      <c r="I50" s="22">
        <v>29999.53</v>
      </c>
      <c r="J50" s="21">
        <v>42798</v>
      </c>
      <c r="K50" s="2" t="s">
        <v>5</v>
      </c>
      <c r="L50" t="s">
        <v>7</v>
      </c>
      <c r="N50" s="5" t="s">
        <v>8</v>
      </c>
      <c r="O50" s="5" t="s">
        <v>8</v>
      </c>
      <c r="P50" s="5" t="s">
        <v>8</v>
      </c>
      <c r="Q50" s="5" t="s">
        <v>16</v>
      </c>
    </row>
    <row r="51" spans="1:17" x14ac:dyDescent="0.35">
      <c r="A51" s="5" t="s">
        <v>16</v>
      </c>
      <c r="B51" s="2">
        <v>0.05</v>
      </c>
      <c r="C51" s="2">
        <v>0</v>
      </c>
      <c r="D51" s="2">
        <v>3.0000000000000001E-3</v>
      </c>
      <c r="E51" s="2">
        <v>3</v>
      </c>
      <c r="F51" s="6">
        <v>0.15</v>
      </c>
      <c r="G51" s="6">
        <v>0</v>
      </c>
      <c r="H51" s="9">
        <v>8.9999999999999993E-3</v>
      </c>
      <c r="I51" s="22">
        <v>29999.99</v>
      </c>
      <c r="J51" s="21">
        <v>10948.67</v>
      </c>
      <c r="K51" s="2" t="s">
        <v>5</v>
      </c>
      <c r="L51" t="s">
        <v>7</v>
      </c>
      <c r="N51" s="5" t="s">
        <v>8</v>
      </c>
      <c r="O51" s="5" t="s">
        <v>8</v>
      </c>
      <c r="P51" s="5" t="s">
        <v>8</v>
      </c>
      <c r="Q51" s="5" t="s">
        <v>16</v>
      </c>
    </row>
    <row r="52" spans="1:17" x14ac:dyDescent="0.35">
      <c r="A52" s="5" t="s">
        <v>45</v>
      </c>
      <c r="B52" s="2">
        <v>0.13</v>
      </c>
      <c r="C52" s="2">
        <v>0</v>
      </c>
      <c r="D52" s="2">
        <v>0</v>
      </c>
      <c r="E52" s="2">
        <v>7</v>
      </c>
      <c r="F52" s="6">
        <v>0.91</v>
      </c>
      <c r="G52" s="6">
        <v>0</v>
      </c>
      <c r="H52" s="9">
        <v>0</v>
      </c>
      <c r="I52" s="22">
        <v>34169.360000000001</v>
      </c>
      <c r="J52" s="21">
        <v>28715</v>
      </c>
      <c r="K52" s="2" t="s">
        <v>5</v>
      </c>
      <c r="L52" t="s">
        <v>7</v>
      </c>
      <c r="N52" s="5" t="s">
        <v>8</v>
      </c>
      <c r="O52" s="5" t="s">
        <v>8</v>
      </c>
      <c r="P52" s="5" t="s">
        <v>8</v>
      </c>
      <c r="Q52" s="5" t="s">
        <v>15</v>
      </c>
    </row>
    <row r="53" spans="1:17" x14ac:dyDescent="0.35">
      <c r="A53" s="29" t="s">
        <v>20</v>
      </c>
      <c r="B53" s="29"/>
      <c r="C53" s="29"/>
      <c r="D53" s="29"/>
      <c r="E53" s="29"/>
      <c r="F53" s="30">
        <f t="shared" ref="F53:G53" si="0">SUM(F35:F52)</f>
        <v>186.733</v>
      </c>
      <c r="G53" s="30">
        <f t="shared" si="0"/>
        <v>17.671099999999999</v>
      </c>
      <c r="H53" s="31">
        <f>SUM(H35:H52)</f>
        <v>4.9819999999999993</v>
      </c>
      <c r="I53" s="32">
        <f>AVERAGE(I35:I52)</f>
        <v>30465.569374999999</v>
      </c>
      <c r="J53" s="32">
        <f>SUM(J35:J52)</f>
        <v>13282712.049999999</v>
      </c>
      <c r="K53" s="7"/>
      <c r="L53" s="7"/>
    </row>
    <row r="54" spans="1:17" x14ac:dyDescent="0.35">
      <c r="A54" s="33" t="s">
        <v>10</v>
      </c>
      <c r="B54" s="33"/>
      <c r="C54" s="33"/>
      <c r="D54" s="33"/>
      <c r="E54" s="33"/>
      <c r="F54" s="34">
        <f>SUM(F53+F34)</f>
        <v>354.40300000000002</v>
      </c>
      <c r="G54" s="34">
        <f t="shared" ref="G54:H54" si="1">SUM(G53+G34)</f>
        <v>44.571100000000001</v>
      </c>
      <c r="H54" s="35">
        <f t="shared" si="1"/>
        <v>6.036999999999999</v>
      </c>
      <c r="I54" s="36">
        <f>AVERAGE(I36:I52,I2:I33)</f>
        <v>45898.832608695659</v>
      </c>
      <c r="J54" s="36">
        <f>SUM(J53+J34)</f>
        <v>17168965.049999997</v>
      </c>
      <c r="K54" s="8"/>
      <c r="L54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D6E39-A505-494B-B5C1-CF1F13148573}">
  <dimension ref="A1:J54"/>
  <sheetViews>
    <sheetView workbookViewId="0">
      <pane ySplit="1" topLeftCell="A2" activePane="bottomLeft" state="frozen"/>
      <selection pane="bottomLeft" activeCell="C6" sqref="C6"/>
    </sheetView>
  </sheetViews>
  <sheetFormatPr defaultRowHeight="14.5" x14ac:dyDescent="0.35"/>
  <cols>
    <col min="1" max="1" width="15.1796875" customWidth="1"/>
    <col min="2" max="2" width="12.36328125" style="71" customWidth="1"/>
    <col min="3" max="3" width="15.7265625" customWidth="1"/>
    <col min="4" max="4" width="16.81640625" style="19" customWidth="1"/>
    <col min="5" max="5" width="16.81640625" style="17" customWidth="1"/>
    <col min="6" max="6" width="18.1796875" style="14" customWidth="1"/>
    <col min="7" max="7" width="15.26953125" style="23" bestFit="1" customWidth="1"/>
    <col min="8" max="8" width="9.1796875" style="49"/>
  </cols>
  <sheetData>
    <row r="1" spans="1:8" ht="69" customHeight="1" x14ac:dyDescent="0.35">
      <c r="A1" s="67" t="s">
        <v>53</v>
      </c>
      <c r="B1" s="67" t="s">
        <v>54</v>
      </c>
      <c r="C1" s="51" t="s">
        <v>40</v>
      </c>
      <c r="D1" s="52" t="s">
        <v>41</v>
      </c>
      <c r="E1" s="53" t="s">
        <v>48</v>
      </c>
      <c r="F1" s="54" t="s">
        <v>43</v>
      </c>
      <c r="G1" s="55" t="s">
        <v>44</v>
      </c>
      <c r="H1" s="50" t="s">
        <v>6</v>
      </c>
    </row>
    <row r="2" spans="1:8" ht="29" x14ac:dyDescent="0.35">
      <c r="A2" s="66" t="s">
        <v>55</v>
      </c>
      <c r="B2" s="66" t="s">
        <v>57</v>
      </c>
      <c r="C2" s="40">
        <v>2.66</v>
      </c>
      <c r="D2" s="40">
        <v>0.21</v>
      </c>
      <c r="E2" s="41">
        <v>2.1000000000000001E-2</v>
      </c>
      <c r="F2" s="42">
        <v>18900.7</v>
      </c>
      <c r="G2" s="43">
        <v>59999</v>
      </c>
      <c r="H2" s="59" t="s">
        <v>7</v>
      </c>
    </row>
    <row r="3" spans="1:8" ht="43.5" x14ac:dyDescent="0.35">
      <c r="A3" s="66" t="s">
        <v>63</v>
      </c>
      <c r="B3" s="66" t="s">
        <v>64</v>
      </c>
      <c r="C3" s="40">
        <v>1.26</v>
      </c>
      <c r="D3" s="40">
        <v>0</v>
      </c>
      <c r="E3" s="41">
        <v>4.9000000000000002E-2</v>
      </c>
      <c r="F3" s="42">
        <v>29999.88</v>
      </c>
      <c r="G3" s="43">
        <v>126459</v>
      </c>
      <c r="H3" s="59" t="s">
        <v>7</v>
      </c>
    </row>
    <row r="4" spans="1:8" ht="43.5" x14ac:dyDescent="0.35">
      <c r="A4" s="66" t="s">
        <v>63</v>
      </c>
      <c r="B4" s="66" t="s">
        <v>64</v>
      </c>
      <c r="C4" s="40">
        <v>8.68</v>
      </c>
      <c r="D4" s="40">
        <v>0.14000000000000001</v>
      </c>
      <c r="E4" s="41">
        <v>0.315</v>
      </c>
      <c r="F4" s="42">
        <v>9248.61</v>
      </c>
      <c r="G4" s="43">
        <v>133582</v>
      </c>
      <c r="H4" s="59" t="s">
        <v>7</v>
      </c>
    </row>
    <row r="5" spans="1:8" ht="29" x14ac:dyDescent="0.35">
      <c r="A5" s="66" t="s">
        <v>63</v>
      </c>
      <c r="B5" s="66" t="s">
        <v>65</v>
      </c>
      <c r="C5" s="40">
        <v>107.17</v>
      </c>
      <c r="D5" s="40">
        <v>10.01</v>
      </c>
      <c r="E5" s="41">
        <v>3.29</v>
      </c>
      <c r="F5" s="42">
        <v>46320.27</v>
      </c>
      <c r="G5" s="43">
        <v>8112785</v>
      </c>
      <c r="H5" s="59" t="s">
        <v>7</v>
      </c>
    </row>
    <row r="6" spans="1:8" ht="58" x14ac:dyDescent="0.35">
      <c r="A6" s="66" t="s">
        <v>66</v>
      </c>
      <c r="B6" s="66" t="s">
        <v>70</v>
      </c>
      <c r="C6" s="40">
        <v>40.929000000000002</v>
      </c>
      <c r="D6" s="40">
        <v>6.2649999999999997</v>
      </c>
      <c r="E6" s="41">
        <v>0.78400000000000003</v>
      </c>
      <c r="F6" s="42">
        <v>30000</v>
      </c>
      <c r="G6" s="43">
        <v>1813942</v>
      </c>
      <c r="H6" s="59" t="s">
        <v>7</v>
      </c>
    </row>
    <row r="7" spans="1:8" ht="29" x14ac:dyDescent="0.35">
      <c r="A7" s="66" t="s">
        <v>56</v>
      </c>
      <c r="B7" s="66" t="s">
        <v>58</v>
      </c>
      <c r="C7" s="40">
        <v>0.27</v>
      </c>
      <c r="D7" s="40">
        <v>0.03</v>
      </c>
      <c r="E7" s="41">
        <v>2.1000000000000001E-2</v>
      </c>
      <c r="F7" s="42">
        <v>29998.75</v>
      </c>
      <c r="G7" s="43">
        <v>20928</v>
      </c>
      <c r="H7" s="59" t="s">
        <v>7</v>
      </c>
    </row>
    <row r="8" spans="1:8" ht="29" x14ac:dyDescent="0.35">
      <c r="A8" s="66" t="s">
        <v>56</v>
      </c>
      <c r="B8" s="66" t="s">
        <v>67</v>
      </c>
      <c r="C8" s="40">
        <v>3.6</v>
      </c>
      <c r="D8" s="40">
        <v>0.2</v>
      </c>
      <c r="E8" s="41">
        <v>0</v>
      </c>
      <c r="F8" s="42">
        <v>35229</v>
      </c>
      <c r="G8" s="42">
        <v>90000</v>
      </c>
      <c r="H8" s="59" t="s">
        <v>7</v>
      </c>
    </row>
    <row r="9" spans="1:8" ht="29" x14ac:dyDescent="0.35">
      <c r="A9" s="66" t="s">
        <v>56</v>
      </c>
      <c r="B9" s="66" t="s">
        <v>67</v>
      </c>
      <c r="C9" s="40">
        <v>3.6</v>
      </c>
      <c r="D9" s="40">
        <v>0.2</v>
      </c>
      <c r="E9" s="41">
        <v>0</v>
      </c>
      <c r="F9" s="42">
        <v>35229</v>
      </c>
      <c r="G9" s="42">
        <v>90000</v>
      </c>
      <c r="H9" s="59" t="s">
        <v>7</v>
      </c>
    </row>
    <row r="10" spans="1:8" ht="29" x14ac:dyDescent="0.35">
      <c r="A10" s="66" t="s">
        <v>56</v>
      </c>
      <c r="B10" s="66" t="s">
        <v>67</v>
      </c>
      <c r="C10" s="40">
        <v>3.6</v>
      </c>
      <c r="D10" s="40">
        <v>0.2</v>
      </c>
      <c r="E10" s="41">
        <v>0</v>
      </c>
      <c r="F10" s="42">
        <v>35229</v>
      </c>
      <c r="G10" s="42">
        <v>90000</v>
      </c>
      <c r="H10" s="59" t="s">
        <v>7</v>
      </c>
    </row>
    <row r="11" spans="1:8" ht="29" x14ac:dyDescent="0.35">
      <c r="A11" s="66" t="s">
        <v>56</v>
      </c>
      <c r="B11" s="66" t="s">
        <v>67</v>
      </c>
      <c r="C11" s="40">
        <v>3</v>
      </c>
      <c r="D11" s="40">
        <v>0.1</v>
      </c>
      <c r="E11" s="41">
        <v>0</v>
      </c>
      <c r="F11" s="42">
        <v>35229.11</v>
      </c>
      <c r="G11" s="43">
        <v>104249.93</v>
      </c>
      <c r="H11" s="59" t="s">
        <v>7</v>
      </c>
    </row>
    <row r="12" spans="1:8" ht="29" x14ac:dyDescent="0.35">
      <c r="A12" s="66" t="s">
        <v>56</v>
      </c>
      <c r="B12" s="66" t="s">
        <v>67</v>
      </c>
      <c r="C12" s="40">
        <v>3.0640000000000001</v>
      </c>
      <c r="D12" s="40">
        <v>0.1661</v>
      </c>
      <c r="E12" s="41">
        <v>0</v>
      </c>
      <c r="F12" s="42">
        <v>27896.880000000001</v>
      </c>
      <c r="G12" s="43">
        <v>84723.45</v>
      </c>
      <c r="H12" s="59" t="s">
        <v>7</v>
      </c>
    </row>
    <row r="13" spans="1:8" x14ac:dyDescent="0.35">
      <c r="A13" s="66" t="s">
        <v>18</v>
      </c>
      <c r="B13" s="66" t="s">
        <v>18</v>
      </c>
      <c r="C13" s="40">
        <v>0</v>
      </c>
      <c r="D13" s="40">
        <v>0</v>
      </c>
      <c r="E13" s="41">
        <v>0</v>
      </c>
      <c r="F13" s="44" t="s">
        <v>47</v>
      </c>
      <c r="G13" s="42">
        <v>1000000</v>
      </c>
      <c r="H13" s="59" t="s">
        <v>7</v>
      </c>
    </row>
    <row r="14" spans="1:8" x14ac:dyDescent="0.35">
      <c r="A14" s="66" t="s">
        <v>18</v>
      </c>
      <c r="B14" s="66" t="s">
        <v>18</v>
      </c>
      <c r="C14" s="40">
        <v>0</v>
      </c>
      <c r="D14" s="40">
        <v>0</v>
      </c>
      <c r="E14" s="41">
        <v>0</v>
      </c>
      <c r="F14" s="44" t="s">
        <v>47</v>
      </c>
      <c r="G14" s="42">
        <v>1000000</v>
      </c>
      <c r="H14" s="59" t="s">
        <v>7</v>
      </c>
    </row>
    <row r="15" spans="1:8" ht="43.5" x14ac:dyDescent="0.35">
      <c r="A15" s="66" t="s">
        <v>63</v>
      </c>
      <c r="B15" s="66" t="s">
        <v>64</v>
      </c>
      <c r="C15" s="40">
        <v>6.37</v>
      </c>
      <c r="D15" s="40">
        <v>0</v>
      </c>
      <c r="E15" s="41">
        <v>0.42699999999999999</v>
      </c>
      <c r="F15" s="42">
        <v>30000</v>
      </c>
      <c r="G15" s="43">
        <v>431157</v>
      </c>
      <c r="H15" s="59" t="s">
        <v>7</v>
      </c>
    </row>
    <row r="16" spans="1:8" ht="29" x14ac:dyDescent="0.35">
      <c r="A16" s="66" t="s">
        <v>56</v>
      </c>
      <c r="B16" s="66" t="s">
        <v>58</v>
      </c>
      <c r="C16" s="40">
        <v>0.96</v>
      </c>
      <c r="D16" s="40">
        <v>0.06</v>
      </c>
      <c r="E16" s="41">
        <v>2.4E-2</v>
      </c>
      <c r="F16" s="42">
        <v>29999.03</v>
      </c>
      <c r="G16" s="43">
        <v>42425</v>
      </c>
      <c r="H16" s="59" t="s">
        <v>7</v>
      </c>
    </row>
    <row r="17" spans="1:10" ht="29" x14ac:dyDescent="0.35">
      <c r="A17" s="66" t="s">
        <v>56</v>
      </c>
      <c r="B17" s="66" t="s">
        <v>58</v>
      </c>
      <c r="C17" s="40">
        <v>0.51</v>
      </c>
      <c r="D17" s="40">
        <v>0.09</v>
      </c>
      <c r="E17" s="41">
        <v>4.2000000000000003E-2</v>
      </c>
      <c r="F17" s="42">
        <v>29999.53</v>
      </c>
      <c r="G17" s="43">
        <v>42798</v>
      </c>
      <c r="H17" s="59" t="s">
        <v>7</v>
      </c>
    </row>
    <row r="18" spans="1:10" ht="29" x14ac:dyDescent="0.35">
      <c r="A18" s="66" t="s">
        <v>56</v>
      </c>
      <c r="B18" s="66" t="s">
        <v>58</v>
      </c>
      <c r="C18" s="40">
        <v>0.15</v>
      </c>
      <c r="D18" s="40">
        <v>0</v>
      </c>
      <c r="E18" s="41">
        <v>8.9999999999999993E-3</v>
      </c>
      <c r="F18" s="42">
        <v>29999.99</v>
      </c>
      <c r="G18" s="43">
        <v>10948.67</v>
      </c>
      <c r="H18" s="59" t="s">
        <v>7</v>
      </c>
    </row>
    <row r="19" spans="1:10" ht="29" x14ac:dyDescent="0.35">
      <c r="A19" s="66" t="s">
        <v>68</v>
      </c>
      <c r="B19" s="66" t="s">
        <v>69</v>
      </c>
      <c r="C19" s="40">
        <v>0.91</v>
      </c>
      <c r="D19" s="40">
        <v>0</v>
      </c>
      <c r="E19" s="41">
        <v>0</v>
      </c>
      <c r="F19" s="42">
        <v>34169.360000000001</v>
      </c>
      <c r="G19" s="43">
        <v>28715</v>
      </c>
      <c r="H19" s="59" t="s">
        <v>7</v>
      </c>
    </row>
    <row r="20" spans="1:10" x14ac:dyDescent="0.35">
      <c r="A20" s="63" t="s">
        <v>20</v>
      </c>
      <c r="B20" s="68"/>
      <c r="C20" s="30">
        <f t="shared" ref="C20:D20" si="0">SUM(C2:C19)</f>
        <v>186.733</v>
      </c>
      <c r="D20" s="30">
        <f t="shared" si="0"/>
        <v>17.671099999999999</v>
      </c>
      <c r="E20" s="31">
        <f>SUM(E2:E19)</f>
        <v>4.9819999999999993</v>
      </c>
      <c r="F20" s="32">
        <f>AVERAGE(F2:F19)</f>
        <v>30465.569374999999</v>
      </c>
      <c r="G20" s="32">
        <f>SUM(G2:G19)</f>
        <v>13282712.049999999</v>
      </c>
      <c r="H20" s="60"/>
    </row>
    <row r="21" spans="1:10" ht="29" x14ac:dyDescent="0.35">
      <c r="A21" s="66" t="s">
        <v>55</v>
      </c>
      <c r="B21" s="66" t="s">
        <v>57</v>
      </c>
      <c r="C21" s="40">
        <v>0.25</v>
      </c>
      <c r="D21" s="40">
        <v>0</v>
      </c>
      <c r="E21" s="41">
        <v>0</v>
      </c>
      <c r="F21" s="42">
        <v>29999.61</v>
      </c>
      <c r="G21" s="43">
        <v>12400</v>
      </c>
      <c r="H21" s="59" t="s">
        <v>8</v>
      </c>
      <c r="I21" s="2"/>
      <c r="J21" s="2"/>
    </row>
    <row r="22" spans="1:10" ht="29" x14ac:dyDescent="0.35">
      <c r="A22" s="66" t="s">
        <v>55</v>
      </c>
      <c r="B22" s="66" t="s">
        <v>57</v>
      </c>
      <c r="C22" s="40">
        <v>0.4</v>
      </c>
      <c r="D22" s="40">
        <v>0</v>
      </c>
      <c r="E22" s="41">
        <v>0.01</v>
      </c>
      <c r="F22" s="42">
        <v>29999.759999999998</v>
      </c>
      <c r="G22" s="43">
        <v>19141</v>
      </c>
      <c r="H22" s="59" t="s">
        <v>8</v>
      </c>
      <c r="I22" s="2"/>
      <c r="J22" s="2"/>
    </row>
    <row r="23" spans="1:10" ht="29" x14ac:dyDescent="0.35">
      <c r="A23" s="66" t="s">
        <v>55</v>
      </c>
      <c r="B23" s="66" t="s">
        <v>57</v>
      </c>
      <c r="C23" s="40">
        <v>0.75</v>
      </c>
      <c r="D23" s="40">
        <v>0.05</v>
      </c>
      <c r="E23" s="41">
        <v>5.0000000000000001E-3</v>
      </c>
      <c r="F23" s="42">
        <v>29999</v>
      </c>
      <c r="G23" s="43">
        <v>25591</v>
      </c>
      <c r="H23" s="59" t="s">
        <v>8</v>
      </c>
      <c r="I23" s="2"/>
      <c r="J23" s="2"/>
    </row>
    <row r="24" spans="1:10" ht="29" x14ac:dyDescent="0.35">
      <c r="A24" s="66" t="s">
        <v>56</v>
      </c>
      <c r="B24" s="66" t="s">
        <v>58</v>
      </c>
      <c r="C24" s="40">
        <v>2.4</v>
      </c>
      <c r="D24" s="40">
        <v>0.4</v>
      </c>
      <c r="E24" s="41">
        <v>0.28999999999999998</v>
      </c>
      <c r="F24" s="42">
        <v>17284.87</v>
      </c>
      <c r="G24" s="43">
        <v>138233</v>
      </c>
      <c r="H24" s="59" t="s">
        <v>8</v>
      </c>
      <c r="I24" s="2"/>
      <c r="J24" s="2"/>
    </row>
    <row r="25" spans="1:10" ht="29" x14ac:dyDescent="0.35">
      <c r="A25" s="66" t="s">
        <v>56</v>
      </c>
      <c r="B25" s="66" t="s">
        <v>58</v>
      </c>
      <c r="C25" s="40">
        <v>0.6</v>
      </c>
      <c r="D25" s="40">
        <v>0.1</v>
      </c>
      <c r="E25" s="41">
        <v>0.05</v>
      </c>
      <c r="F25" s="42">
        <v>26887.49</v>
      </c>
      <c r="G25" s="43">
        <v>42382</v>
      </c>
      <c r="H25" s="59" t="s">
        <v>8</v>
      </c>
      <c r="I25" s="2"/>
      <c r="J25" s="2"/>
    </row>
    <row r="26" spans="1:10" ht="29" x14ac:dyDescent="0.35">
      <c r="A26" s="66" t="s">
        <v>56</v>
      </c>
      <c r="B26" s="66" t="s">
        <v>58</v>
      </c>
      <c r="C26" s="40">
        <v>1.9</v>
      </c>
      <c r="D26" s="40">
        <v>0.2</v>
      </c>
      <c r="E26" s="41">
        <v>0.1</v>
      </c>
      <c r="F26" s="42">
        <v>29814.400000000001</v>
      </c>
      <c r="G26" s="43">
        <v>115304</v>
      </c>
      <c r="H26" s="59" t="s">
        <v>8</v>
      </c>
      <c r="I26" s="2"/>
      <c r="J26" s="2"/>
    </row>
    <row r="27" spans="1:10" ht="29" x14ac:dyDescent="0.35">
      <c r="A27" s="66" t="s">
        <v>56</v>
      </c>
      <c r="B27" s="66" t="s">
        <v>58</v>
      </c>
      <c r="C27" s="40">
        <v>9.8000000000000007</v>
      </c>
      <c r="D27" s="40">
        <v>0.5</v>
      </c>
      <c r="E27" s="41">
        <v>0.28000000000000003</v>
      </c>
      <c r="F27" s="42">
        <v>29999.98</v>
      </c>
      <c r="G27" s="43">
        <v>449473</v>
      </c>
      <c r="H27" s="59" t="s">
        <v>8</v>
      </c>
      <c r="I27" s="2"/>
      <c r="J27" s="2"/>
    </row>
    <row r="28" spans="1:10" ht="29" x14ac:dyDescent="0.35">
      <c r="A28" s="66" t="s">
        <v>56</v>
      </c>
      <c r="B28" s="66" t="s">
        <v>58</v>
      </c>
      <c r="C28" s="40">
        <v>2.4</v>
      </c>
      <c r="D28" s="40">
        <v>0.4</v>
      </c>
      <c r="E28" s="41">
        <v>0.3</v>
      </c>
      <c r="F28" s="42">
        <v>14462.97</v>
      </c>
      <c r="G28" s="43">
        <v>120941</v>
      </c>
      <c r="H28" s="59" t="s">
        <v>8</v>
      </c>
      <c r="I28" s="2"/>
      <c r="J28" s="2"/>
    </row>
    <row r="29" spans="1:10" ht="43.5" x14ac:dyDescent="0.35">
      <c r="A29" s="66" t="s">
        <v>59</v>
      </c>
      <c r="B29" s="66" t="s">
        <v>60</v>
      </c>
      <c r="C29" s="40">
        <v>0.5</v>
      </c>
      <c r="D29" s="40">
        <v>0.1</v>
      </c>
      <c r="E29" s="41">
        <v>0</v>
      </c>
      <c r="F29" s="42">
        <v>276229.59000000003</v>
      </c>
      <c r="G29" s="43">
        <v>175098</v>
      </c>
      <c r="H29" s="59" t="s">
        <v>8</v>
      </c>
      <c r="I29" s="2"/>
      <c r="J29" s="2"/>
    </row>
    <row r="30" spans="1:10" ht="43.5" x14ac:dyDescent="0.35">
      <c r="A30" s="66" t="s">
        <v>59</v>
      </c>
      <c r="B30" s="66" t="s">
        <v>60</v>
      </c>
      <c r="C30" s="40">
        <v>0.6</v>
      </c>
      <c r="D30" s="40">
        <v>0.1</v>
      </c>
      <c r="E30" s="41">
        <v>0</v>
      </c>
      <c r="F30" s="42">
        <v>276229.56</v>
      </c>
      <c r="G30" s="43">
        <v>206475</v>
      </c>
      <c r="H30" s="59" t="s">
        <v>8</v>
      </c>
      <c r="I30" s="2"/>
      <c r="J30" s="2"/>
    </row>
    <row r="31" spans="1:10" ht="43.5" x14ac:dyDescent="0.35">
      <c r="A31" s="66" t="s">
        <v>59</v>
      </c>
      <c r="B31" s="66" t="s">
        <v>60</v>
      </c>
      <c r="C31" s="40">
        <v>0.7</v>
      </c>
      <c r="D31" s="40">
        <v>0</v>
      </c>
      <c r="E31" s="41">
        <v>0</v>
      </c>
      <c r="F31" s="42">
        <v>276229.03000000003</v>
      </c>
      <c r="G31" s="43">
        <v>197944</v>
      </c>
      <c r="H31" s="59" t="s">
        <v>8</v>
      </c>
      <c r="I31" s="2"/>
      <c r="J31" s="2"/>
    </row>
    <row r="32" spans="1:10" ht="43.5" x14ac:dyDescent="0.35">
      <c r="A32" s="66" t="s">
        <v>59</v>
      </c>
      <c r="B32" s="66" t="s">
        <v>60</v>
      </c>
      <c r="C32" s="40">
        <v>0.8</v>
      </c>
      <c r="D32" s="40">
        <v>0.1</v>
      </c>
      <c r="E32" s="41">
        <v>0</v>
      </c>
      <c r="F32" s="42">
        <v>276229.40000000002</v>
      </c>
      <c r="G32" s="43">
        <v>261145</v>
      </c>
      <c r="H32" s="59" t="s">
        <v>8</v>
      </c>
      <c r="I32" s="2"/>
      <c r="J32" s="2"/>
    </row>
    <row r="33" spans="1:10" ht="43.5" x14ac:dyDescent="0.35">
      <c r="A33" s="66" t="s">
        <v>61</v>
      </c>
      <c r="B33" s="66" t="s">
        <v>62</v>
      </c>
      <c r="C33" s="40">
        <v>4.6900000000000004</v>
      </c>
      <c r="D33" s="40">
        <v>0.84</v>
      </c>
      <c r="E33" s="41">
        <v>0</v>
      </c>
      <c r="F33" s="42">
        <v>9336.89</v>
      </c>
      <c r="G33" s="43">
        <v>50000</v>
      </c>
      <c r="H33" s="59" t="s">
        <v>8</v>
      </c>
      <c r="I33" s="2"/>
      <c r="J33" s="2"/>
    </row>
    <row r="34" spans="1:10" ht="43.5" x14ac:dyDescent="0.35">
      <c r="A34" s="66" t="s">
        <v>61</v>
      </c>
      <c r="B34" s="66" t="s">
        <v>62</v>
      </c>
      <c r="C34" s="40">
        <v>9.1</v>
      </c>
      <c r="D34" s="40">
        <v>1.68</v>
      </c>
      <c r="E34" s="41">
        <v>0</v>
      </c>
      <c r="F34" s="42">
        <v>4857.1000000000004</v>
      </c>
      <c r="G34" s="43">
        <v>50000</v>
      </c>
      <c r="H34" s="59" t="s">
        <v>8</v>
      </c>
      <c r="I34" s="2"/>
      <c r="J34" s="2"/>
    </row>
    <row r="35" spans="1:10" ht="43.5" x14ac:dyDescent="0.35">
      <c r="A35" s="66" t="s">
        <v>61</v>
      </c>
      <c r="B35" s="66" t="s">
        <v>62</v>
      </c>
      <c r="C35" s="40">
        <v>13.79</v>
      </c>
      <c r="D35" s="40">
        <v>2.52</v>
      </c>
      <c r="E35" s="41">
        <v>0</v>
      </c>
      <c r="F35" s="42">
        <v>3200</v>
      </c>
      <c r="G35" s="43">
        <v>50000</v>
      </c>
      <c r="H35" s="59" t="s">
        <v>8</v>
      </c>
      <c r="I35" s="2"/>
      <c r="J35" s="2"/>
    </row>
    <row r="36" spans="1:10" ht="43.5" x14ac:dyDescent="0.35">
      <c r="A36" s="66" t="s">
        <v>61</v>
      </c>
      <c r="B36" s="66" t="s">
        <v>62</v>
      </c>
      <c r="C36" s="40">
        <v>2.94</v>
      </c>
      <c r="D36" s="40">
        <v>0.56000000000000005</v>
      </c>
      <c r="E36" s="41">
        <v>0</v>
      </c>
      <c r="F36" s="42">
        <v>14963.18</v>
      </c>
      <c r="G36" s="43">
        <v>50000</v>
      </c>
      <c r="H36" s="59" t="s">
        <v>8</v>
      </c>
      <c r="I36" s="2"/>
      <c r="J36" s="2"/>
    </row>
    <row r="37" spans="1:10" ht="43.5" x14ac:dyDescent="0.35">
      <c r="A37" s="66" t="s">
        <v>61</v>
      </c>
      <c r="B37" s="66" t="s">
        <v>62</v>
      </c>
      <c r="C37" s="40">
        <v>7.77</v>
      </c>
      <c r="D37" s="40">
        <v>1.4</v>
      </c>
      <c r="E37" s="41">
        <v>0</v>
      </c>
      <c r="F37" s="42">
        <v>5675.03</v>
      </c>
      <c r="G37" s="43">
        <v>50000</v>
      </c>
      <c r="H37" s="59" t="s">
        <v>8</v>
      </c>
      <c r="I37" s="2"/>
      <c r="J37" s="2"/>
    </row>
    <row r="38" spans="1:10" ht="43.5" x14ac:dyDescent="0.35">
      <c r="A38" s="66" t="s">
        <v>61</v>
      </c>
      <c r="B38" s="66" t="s">
        <v>62</v>
      </c>
      <c r="C38" s="40">
        <v>14.07</v>
      </c>
      <c r="D38" s="40">
        <v>0.74</v>
      </c>
      <c r="E38" s="41">
        <v>0</v>
      </c>
      <c r="F38" s="42">
        <v>3139.27</v>
      </c>
      <c r="G38" s="43">
        <v>50000</v>
      </c>
      <c r="H38" s="59" t="s">
        <v>8</v>
      </c>
      <c r="I38" s="2"/>
      <c r="J38" s="2"/>
    </row>
    <row r="39" spans="1:10" ht="43.5" x14ac:dyDescent="0.35">
      <c r="A39" s="66" t="s">
        <v>61</v>
      </c>
      <c r="B39" s="66" t="s">
        <v>62</v>
      </c>
      <c r="C39" s="40">
        <v>8.82</v>
      </c>
      <c r="D39" s="40">
        <v>1.61</v>
      </c>
      <c r="E39" s="41">
        <v>0</v>
      </c>
      <c r="F39" s="42">
        <v>5017.04</v>
      </c>
      <c r="G39" s="43">
        <v>50000</v>
      </c>
      <c r="H39" s="59" t="s">
        <v>8</v>
      </c>
      <c r="I39" s="2"/>
      <c r="J39" s="2"/>
    </row>
    <row r="40" spans="1:10" ht="43.5" x14ac:dyDescent="0.35">
      <c r="A40" s="66" t="s">
        <v>61</v>
      </c>
      <c r="B40" s="66" t="s">
        <v>62</v>
      </c>
      <c r="C40" s="40">
        <v>9.31</v>
      </c>
      <c r="D40" s="40">
        <v>1.68</v>
      </c>
      <c r="E40" s="41">
        <v>0</v>
      </c>
      <c r="F40" s="42">
        <v>4736.07</v>
      </c>
      <c r="G40" s="43">
        <v>50000</v>
      </c>
      <c r="H40" s="59" t="s">
        <v>8</v>
      </c>
      <c r="I40" s="2"/>
      <c r="J40" s="2"/>
    </row>
    <row r="41" spans="1:10" ht="43.5" x14ac:dyDescent="0.35">
      <c r="A41" s="66" t="s">
        <v>61</v>
      </c>
      <c r="B41" s="66" t="s">
        <v>62</v>
      </c>
      <c r="C41" s="40">
        <v>9.0299999999999994</v>
      </c>
      <c r="D41" s="40">
        <v>1.68</v>
      </c>
      <c r="E41" s="41">
        <v>0</v>
      </c>
      <c r="F41" s="42">
        <v>4882.8999999999996</v>
      </c>
      <c r="G41" s="43">
        <v>50000</v>
      </c>
      <c r="H41" s="59" t="s">
        <v>8</v>
      </c>
      <c r="I41" s="2"/>
      <c r="J41" s="2"/>
    </row>
    <row r="42" spans="1:10" ht="43.5" x14ac:dyDescent="0.35">
      <c r="A42" s="66" t="s">
        <v>61</v>
      </c>
      <c r="B42" s="66" t="s">
        <v>62</v>
      </c>
      <c r="C42" s="40">
        <v>8.75</v>
      </c>
      <c r="D42" s="40">
        <v>1.61</v>
      </c>
      <c r="E42" s="41">
        <v>0</v>
      </c>
      <c r="F42" s="42">
        <v>5060.9399999999996</v>
      </c>
      <c r="G42" s="43">
        <v>50000</v>
      </c>
      <c r="H42" s="59" t="s">
        <v>8</v>
      </c>
      <c r="I42" s="2"/>
      <c r="J42" s="2"/>
    </row>
    <row r="43" spans="1:10" ht="43.5" x14ac:dyDescent="0.35">
      <c r="A43" s="66" t="s">
        <v>61</v>
      </c>
      <c r="B43" s="66" t="s">
        <v>62</v>
      </c>
      <c r="C43" s="40">
        <v>7.91</v>
      </c>
      <c r="D43" s="40">
        <v>1.47</v>
      </c>
      <c r="E43" s="41">
        <v>0</v>
      </c>
      <c r="F43" s="42">
        <v>5575.61</v>
      </c>
      <c r="G43" s="43">
        <v>50000</v>
      </c>
      <c r="H43" s="59" t="s">
        <v>8</v>
      </c>
      <c r="I43" s="2"/>
      <c r="J43" s="2"/>
    </row>
    <row r="44" spans="1:10" ht="43.5" x14ac:dyDescent="0.35">
      <c r="A44" s="66" t="s">
        <v>61</v>
      </c>
      <c r="B44" s="66" t="s">
        <v>62</v>
      </c>
      <c r="C44" s="40">
        <v>6.02</v>
      </c>
      <c r="D44" s="40">
        <v>1.1200000000000001</v>
      </c>
      <c r="E44" s="41">
        <v>0</v>
      </c>
      <c r="F44" s="42">
        <v>7529.43</v>
      </c>
      <c r="G44" s="43">
        <v>50000</v>
      </c>
      <c r="H44" s="59" t="s">
        <v>8</v>
      </c>
      <c r="I44" s="2"/>
      <c r="J44" s="2"/>
    </row>
    <row r="45" spans="1:10" ht="43.5" x14ac:dyDescent="0.35">
      <c r="A45" s="66" t="s">
        <v>61</v>
      </c>
      <c r="B45" s="66" t="s">
        <v>62</v>
      </c>
      <c r="C45" s="40">
        <v>5.39</v>
      </c>
      <c r="D45" s="40">
        <v>0.98</v>
      </c>
      <c r="E45" s="41">
        <v>0</v>
      </c>
      <c r="F45" s="42">
        <v>8157.91</v>
      </c>
      <c r="G45" s="43">
        <v>50000</v>
      </c>
      <c r="H45" s="59" t="s">
        <v>8</v>
      </c>
      <c r="I45" s="2"/>
      <c r="J45" s="2"/>
    </row>
    <row r="46" spans="1:10" ht="43.5" x14ac:dyDescent="0.35">
      <c r="A46" s="66" t="s">
        <v>61</v>
      </c>
      <c r="B46" s="66" t="s">
        <v>62</v>
      </c>
      <c r="C46" s="40">
        <v>7.91</v>
      </c>
      <c r="D46" s="40">
        <v>1.47</v>
      </c>
      <c r="E46" s="41">
        <v>0</v>
      </c>
      <c r="F46" s="42">
        <v>5584.29</v>
      </c>
      <c r="G46" s="43">
        <v>50000</v>
      </c>
      <c r="H46" s="59" t="s">
        <v>8</v>
      </c>
      <c r="I46" s="2"/>
      <c r="J46" s="2"/>
    </row>
    <row r="47" spans="1:10" ht="43.5" x14ac:dyDescent="0.35">
      <c r="A47" s="66" t="s">
        <v>61</v>
      </c>
      <c r="B47" s="66" t="s">
        <v>62</v>
      </c>
      <c r="C47" s="40">
        <v>8.1199999999999992</v>
      </c>
      <c r="D47" s="40">
        <v>1.47</v>
      </c>
      <c r="E47" s="41">
        <v>0</v>
      </c>
      <c r="F47" s="42">
        <v>5424.35</v>
      </c>
      <c r="G47" s="43">
        <v>50000</v>
      </c>
      <c r="H47" s="59" t="s">
        <v>8</v>
      </c>
      <c r="I47" s="2"/>
      <c r="J47" s="2"/>
    </row>
    <row r="48" spans="1:10" ht="43.5" x14ac:dyDescent="0.35">
      <c r="A48" s="66" t="s">
        <v>61</v>
      </c>
      <c r="B48" s="66" t="s">
        <v>62</v>
      </c>
      <c r="C48" s="40">
        <v>12.25</v>
      </c>
      <c r="D48" s="40">
        <v>2.2400000000000002</v>
      </c>
      <c r="E48" s="41">
        <v>0</v>
      </c>
      <c r="F48" s="42">
        <v>3613.38</v>
      </c>
      <c r="G48" s="43">
        <v>50000</v>
      </c>
      <c r="H48" s="59" t="s">
        <v>8</v>
      </c>
      <c r="I48" s="2"/>
      <c r="J48" s="2"/>
    </row>
    <row r="49" spans="1:10" ht="43.5" x14ac:dyDescent="0.35">
      <c r="A49" s="66" t="s">
        <v>61</v>
      </c>
      <c r="B49" s="66" t="s">
        <v>62</v>
      </c>
      <c r="C49" s="40">
        <v>9.1</v>
      </c>
      <c r="D49" s="40">
        <v>1.68</v>
      </c>
      <c r="E49" s="41">
        <v>0</v>
      </c>
      <c r="F49" s="42">
        <v>4741.28</v>
      </c>
      <c r="G49" s="43">
        <v>50000</v>
      </c>
      <c r="H49" s="59" t="s">
        <v>8</v>
      </c>
      <c r="I49" s="2"/>
      <c r="J49" s="2"/>
    </row>
    <row r="50" spans="1:10" ht="43.5" x14ac:dyDescent="0.35">
      <c r="A50" s="66" t="s">
        <v>59</v>
      </c>
      <c r="B50" s="66" t="s">
        <v>60</v>
      </c>
      <c r="C50" s="40">
        <v>0.8</v>
      </c>
      <c r="D50" s="40">
        <v>0.1</v>
      </c>
      <c r="E50" s="41">
        <v>0.01</v>
      </c>
      <c r="F50" s="42">
        <v>113968.78</v>
      </c>
      <c r="G50" s="43">
        <v>386063</v>
      </c>
      <c r="H50" s="59" t="s">
        <v>8</v>
      </c>
      <c r="I50" s="2"/>
      <c r="J50" s="2"/>
    </row>
    <row r="51" spans="1:10" ht="43.5" x14ac:dyDescent="0.35">
      <c r="A51" s="66" t="s">
        <v>59</v>
      </c>
      <c r="B51" s="66" t="s">
        <v>60</v>
      </c>
      <c r="C51" s="40">
        <v>0.8</v>
      </c>
      <c r="D51" s="40">
        <v>0.1</v>
      </c>
      <c r="E51" s="41">
        <v>0.01</v>
      </c>
      <c r="F51" s="42">
        <v>113968.78</v>
      </c>
      <c r="G51" s="43">
        <v>386063</v>
      </c>
      <c r="H51" s="59" t="s">
        <v>8</v>
      </c>
      <c r="I51" s="2"/>
      <c r="J51" s="2"/>
    </row>
    <row r="52" spans="1:10" x14ac:dyDescent="0.35">
      <c r="A52" s="66" t="s">
        <v>18</v>
      </c>
      <c r="B52" s="66" t="s">
        <v>18</v>
      </c>
      <c r="C52" s="40">
        <v>0</v>
      </c>
      <c r="D52" s="40">
        <v>0</v>
      </c>
      <c r="E52" s="41">
        <v>0</v>
      </c>
      <c r="F52" s="44" t="s">
        <v>47</v>
      </c>
      <c r="G52" s="43">
        <v>500000</v>
      </c>
      <c r="H52" s="59" t="s">
        <v>8</v>
      </c>
      <c r="I52" s="2"/>
      <c r="J52" s="2"/>
    </row>
    <row r="53" spans="1:10" x14ac:dyDescent="0.35">
      <c r="A53" s="64" t="s">
        <v>9</v>
      </c>
      <c r="B53" s="69"/>
      <c r="C53" s="45">
        <f>SUM(C21:C52)</f>
        <v>167.67000000000002</v>
      </c>
      <c r="D53" s="45">
        <f>SUM(D21:D52)</f>
        <v>26.9</v>
      </c>
      <c r="E53" s="46">
        <f>SUM(E21:E52)</f>
        <v>1.0549999999999999</v>
      </c>
      <c r="F53" s="47">
        <f>AVERAGE(F21:F52)</f>
        <v>52993.480322580646</v>
      </c>
      <c r="G53" s="48">
        <f>SUM(G21:G52)</f>
        <v>3886253</v>
      </c>
      <c r="H53" s="61"/>
    </row>
    <row r="54" spans="1:10" x14ac:dyDescent="0.35">
      <c r="A54" s="65" t="s">
        <v>10</v>
      </c>
      <c r="B54" s="70"/>
      <c r="C54" s="34">
        <f>SUM(C20+C53)</f>
        <v>354.40300000000002</v>
      </c>
      <c r="D54" s="34">
        <f>SUM(D20+D53)</f>
        <v>44.571100000000001</v>
      </c>
      <c r="E54" s="35">
        <f>SUM(E20+E53)</f>
        <v>6.036999999999999</v>
      </c>
      <c r="F54" s="36">
        <f>AVERAGE(F3:F19,F21:F52)</f>
        <v>45898.832608695659</v>
      </c>
      <c r="G54" s="36">
        <f>SUM(G20+G53)</f>
        <v>17168965.049999997</v>
      </c>
      <c r="H54" s="62"/>
    </row>
  </sheetData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B1DE-882D-4E42-AC51-7649D58B48A1}">
  <dimension ref="A1:R92"/>
  <sheetViews>
    <sheetView tabSelected="1" workbookViewId="0">
      <selection activeCell="G39" sqref="G39"/>
    </sheetView>
  </sheetViews>
  <sheetFormatPr defaultRowHeight="14.5" x14ac:dyDescent="0.35"/>
  <cols>
    <col min="1" max="1" width="31.54296875" customWidth="1"/>
    <col min="2" max="2" width="16" bestFit="1" customWidth="1"/>
    <col min="3" max="3" width="18.1796875" customWidth="1"/>
    <col min="4" max="4" width="17.26953125" customWidth="1"/>
    <col min="15" max="15" width="11.453125" customWidth="1"/>
    <col min="16" max="16" width="16" customWidth="1"/>
    <col min="17" max="17" width="11.7265625" bestFit="1" customWidth="1"/>
    <col min="18" max="18" width="12.7265625" bestFit="1" customWidth="1"/>
  </cols>
  <sheetData>
    <row r="1" spans="1:18" ht="18.5" x14ac:dyDescent="0.45">
      <c r="A1" s="72" t="s">
        <v>49</v>
      </c>
      <c r="B1" s="73"/>
      <c r="C1" s="73"/>
      <c r="D1" s="73"/>
    </row>
    <row r="2" spans="1:18" x14ac:dyDescent="0.35">
      <c r="B2" s="15" t="s">
        <v>20</v>
      </c>
      <c r="C2" s="15" t="s">
        <v>21</v>
      </c>
      <c r="D2" s="15" t="s">
        <v>10</v>
      </c>
    </row>
    <row r="3" spans="1:18" x14ac:dyDescent="0.35">
      <c r="A3" s="3" t="s">
        <v>22</v>
      </c>
      <c r="B3">
        <v>18</v>
      </c>
      <c r="C3">
        <v>32</v>
      </c>
      <c r="D3">
        <v>50</v>
      </c>
    </row>
    <row r="4" spans="1:18" x14ac:dyDescent="0.35">
      <c r="A4" s="3" t="s">
        <v>23</v>
      </c>
      <c r="B4" s="14">
        <v>13282712</v>
      </c>
      <c r="C4" s="14">
        <v>3886253</v>
      </c>
      <c r="D4" s="14">
        <v>17168965</v>
      </c>
      <c r="O4" s="15" t="s">
        <v>20</v>
      </c>
      <c r="P4" s="15" t="s">
        <v>21</v>
      </c>
      <c r="R4" s="15"/>
    </row>
    <row r="5" spans="1:18" x14ac:dyDescent="0.35">
      <c r="A5" s="3" t="s">
        <v>24</v>
      </c>
      <c r="B5" s="11">
        <v>186.733</v>
      </c>
      <c r="C5" s="11">
        <v>167.67</v>
      </c>
      <c r="D5" s="11">
        <v>354.40300000000002</v>
      </c>
      <c r="O5" s="14">
        <v>13282712</v>
      </c>
      <c r="P5" s="14">
        <v>3886253</v>
      </c>
      <c r="R5" s="14"/>
    </row>
    <row r="6" spans="1:18" x14ac:dyDescent="0.35">
      <c r="A6" s="3" t="s">
        <v>25</v>
      </c>
      <c r="B6" s="11">
        <v>17.671099999999999</v>
      </c>
      <c r="C6" s="11">
        <v>26.9</v>
      </c>
      <c r="D6" s="11">
        <v>44.571100000000001</v>
      </c>
    </row>
    <row r="7" spans="1:18" x14ac:dyDescent="0.35">
      <c r="A7" s="3" t="s">
        <v>26</v>
      </c>
      <c r="B7">
        <v>4.9820000000000002</v>
      </c>
      <c r="C7">
        <v>1.0549999999999999</v>
      </c>
      <c r="D7">
        <v>6.0369999999999999</v>
      </c>
      <c r="O7" s="11"/>
      <c r="P7" s="11"/>
      <c r="R7" s="11"/>
    </row>
    <row r="8" spans="1:18" x14ac:dyDescent="0.35">
      <c r="A8" s="3" t="s">
        <v>27</v>
      </c>
      <c r="B8" s="13" t="s">
        <v>33</v>
      </c>
      <c r="C8" s="12" t="s">
        <v>30</v>
      </c>
      <c r="D8" s="13" t="s">
        <v>36</v>
      </c>
      <c r="O8" s="11"/>
      <c r="P8" s="11"/>
      <c r="R8" s="11"/>
    </row>
    <row r="9" spans="1:18" x14ac:dyDescent="0.35">
      <c r="A9" s="3" t="s">
        <v>28</v>
      </c>
      <c r="B9" s="13" t="s">
        <v>34</v>
      </c>
      <c r="C9" s="13" t="s">
        <v>31</v>
      </c>
      <c r="D9" s="13" t="s">
        <v>31</v>
      </c>
    </row>
    <row r="10" spans="1:18" x14ac:dyDescent="0.35">
      <c r="A10" s="3" t="s">
        <v>29</v>
      </c>
      <c r="B10" s="13" t="s">
        <v>35</v>
      </c>
      <c r="C10" s="13" t="s">
        <v>32</v>
      </c>
      <c r="D10" s="13" t="s">
        <v>32</v>
      </c>
      <c r="O10" s="13"/>
      <c r="P10" s="12"/>
      <c r="R10" s="13"/>
    </row>
    <row r="11" spans="1:18" x14ac:dyDescent="0.35">
      <c r="O11" s="13"/>
      <c r="P11" s="13"/>
      <c r="R11" s="13"/>
    </row>
    <row r="12" spans="1:18" x14ac:dyDescent="0.35">
      <c r="O12" s="13"/>
      <c r="P12" s="13"/>
      <c r="R12" s="13"/>
    </row>
    <row r="44" spans="1:4" x14ac:dyDescent="0.35">
      <c r="A44" s="5" t="s">
        <v>52</v>
      </c>
      <c r="D44" s="57">
        <v>43901</v>
      </c>
    </row>
    <row r="47" spans="1:4" ht="18.5" x14ac:dyDescent="0.45">
      <c r="A47" s="72" t="s">
        <v>50</v>
      </c>
      <c r="B47" s="73"/>
      <c r="C47" s="73"/>
      <c r="D47" s="73"/>
    </row>
    <row r="48" spans="1:4" ht="18.5" x14ac:dyDescent="0.45">
      <c r="A48" s="58"/>
      <c r="B48" s="56"/>
      <c r="C48" s="56"/>
      <c r="D48" s="56"/>
    </row>
    <row r="49" spans="1:4" x14ac:dyDescent="0.35">
      <c r="B49" s="15" t="s">
        <v>20</v>
      </c>
      <c r="C49" s="15" t="s">
        <v>21</v>
      </c>
      <c r="D49" s="15" t="s">
        <v>10</v>
      </c>
    </row>
    <row r="50" spans="1:4" x14ac:dyDescent="0.35">
      <c r="A50" s="3" t="s">
        <v>37</v>
      </c>
      <c r="B50">
        <v>2</v>
      </c>
      <c r="C50" s="5">
        <v>20</v>
      </c>
      <c r="D50">
        <v>22</v>
      </c>
    </row>
    <row r="51" spans="1:4" x14ac:dyDescent="0.35">
      <c r="A51" s="3" t="s">
        <v>16</v>
      </c>
      <c r="B51">
        <v>9</v>
      </c>
      <c r="C51">
        <v>5</v>
      </c>
      <c r="D51">
        <v>14</v>
      </c>
    </row>
    <row r="52" spans="1:4" x14ac:dyDescent="0.35">
      <c r="A52" s="3" t="s">
        <v>38</v>
      </c>
      <c r="B52">
        <v>0</v>
      </c>
      <c r="C52">
        <v>6</v>
      </c>
      <c r="D52">
        <v>6</v>
      </c>
    </row>
    <row r="53" spans="1:4" x14ac:dyDescent="0.35">
      <c r="A53" s="3" t="s">
        <v>18</v>
      </c>
      <c r="B53">
        <v>2</v>
      </c>
      <c r="C53">
        <v>1</v>
      </c>
      <c r="D53">
        <v>3</v>
      </c>
    </row>
    <row r="54" spans="1:4" x14ac:dyDescent="0.35">
      <c r="A54" s="3" t="s">
        <v>39</v>
      </c>
      <c r="B54">
        <v>5</v>
      </c>
      <c r="C54">
        <v>0</v>
      </c>
      <c r="D54">
        <v>5</v>
      </c>
    </row>
    <row r="92" spans="1:4" x14ac:dyDescent="0.35">
      <c r="A92" s="5" t="s">
        <v>51</v>
      </c>
      <c r="D92" s="57">
        <v>43901</v>
      </c>
    </row>
  </sheetData>
  <mergeCells count="2">
    <mergeCell ref="A1:D1"/>
    <mergeCell ref="A47:D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DAC to share</vt:lpstr>
      <vt:lpstr>DAC to SCom</vt:lpstr>
      <vt:lpstr>DAC Summary</vt:lpstr>
      <vt:lpstr>'DAC Summary'!Print_Area</vt:lpstr>
      <vt:lpstr>'DAC to SCom'!Print_Area</vt:lpstr>
      <vt:lpstr>'DAC to SCom'!Print_Titles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Hewlett Packard Enterprise</cp:lastModifiedBy>
  <cp:lastPrinted>2020-03-12T23:35:33Z</cp:lastPrinted>
  <dcterms:created xsi:type="dcterms:W3CDTF">2020-03-12T00:04:19Z</dcterms:created>
  <dcterms:modified xsi:type="dcterms:W3CDTF">2020-03-19T23:08:05Z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